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2\Q1.2022\מפעליות\משפטנים\"/>
    </mc:Choice>
  </mc:AlternateContent>
  <xr:revisionPtr revIDLastSave="0" documentId="13_ncr:1_{BE3F6240-303F-4102-B8F2-16B6D1A3A6AB}" xr6:coauthVersionLast="36" xr6:coauthVersionMax="36" xr10:uidLastSave="{00000000-0000-0000-0000-000000000000}"/>
  <bookViews>
    <workbookView xWindow="0" yWindow="0" windowWidth="28800" windowHeight="102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K37" i="7" l="1"/>
  <c r="K36" i="7" s="1"/>
  <c r="J37" i="7"/>
  <c r="J36" i="7" s="1"/>
  <c r="J11" i="7" s="1"/>
  <c r="H37" i="7"/>
  <c r="H36" i="7" s="1"/>
  <c r="H11" i="7" s="1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8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5" i="6"/>
  <c r="O84" i="6"/>
  <c r="O83" i="6"/>
  <c r="O82" i="6"/>
  <c r="O81" i="6"/>
  <c r="O80" i="6"/>
  <c r="O79" i="6"/>
  <c r="N78" i="6"/>
  <c r="O75" i="6"/>
  <c r="N75" i="6"/>
  <c r="O74" i="6"/>
  <c r="N74" i="6"/>
  <c r="O73" i="6"/>
  <c r="N73" i="6"/>
  <c r="O72" i="6"/>
  <c r="N72" i="6"/>
  <c r="O71" i="6"/>
  <c r="N71" i="6"/>
  <c r="O70" i="6"/>
  <c r="N70" i="6"/>
  <c r="O69" i="6"/>
  <c r="N69" i="6"/>
  <c r="O68" i="6"/>
  <c r="N68" i="6"/>
  <c r="O67" i="6"/>
  <c r="N67" i="6"/>
  <c r="O66" i="6"/>
  <c r="N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N47" i="6"/>
  <c r="O46" i="6"/>
  <c r="N46" i="6"/>
  <c r="O45" i="6"/>
  <c r="N45" i="6"/>
  <c r="O44" i="6"/>
  <c r="N44" i="6"/>
  <c r="O43" i="6"/>
  <c r="N43" i="6"/>
  <c r="O42" i="6"/>
  <c r="N42" i="6"/>
  <c r="O41" i="6"/>
  <c r="N41" i="6"/>
  <c r="O40" i="6"/>
  <c r="N40" i="6"/>
  <c r="O39" i="6"/>
  <c r="N39" i="6"/>
  <c r="O38" i="6"/>
  <c r="N38" i="6"/>
  <c r="O37" i="6"/>
  <c r="N37" i="6"/>
  <c r="O36" i="6"/>
  <c r="N36" i="6"/>
  <c r="O35" i="6"/>
  <c r="N35" i="6"/>
  <c r="O34" i="6"/>
  <c r="N34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N11" i="6"/>
  <c r="L86" i="6"/>
  <c r="L78" i="6" s="1"/>
  <c r="L11" i="6" s="1"/>
  <c r="N85" i="6" s="1"/>
  <c r="K86" i="6"/>
  <c r="K78" i="6" s="1"/>
  <c r="K11" i="6" s="1"/>
  <c r="I86" i="6"/>
  <c r="I78" i="6" s="1"/>
  <c r="I11" i="6" s="1"/>
  <c r="N88" i="6" l="1"/>
  <c r="N90" i="6"/>
  <c r="N92" i="6"/>
  <c r="N94" i="6"/>
  <c r="N96" i="6"/>
  <c r="N98" i="6"/>
  <c r="N100" i="6"/>
  <c r="N102" i="6"/>
  <c r="N104" i="6"/>
  <c r="N106" i="6"/>
  <c r="N108" i="6"/>
  <c r="N110" i="6"/>
  <c r="N112" i="6"/>
  <c r="N114" i="6"/>
  <c r="N116" i="6"/>
  <c r="N118" i="6"/>
  <c r="N120" i="6"/>
  <c r="N122" i="6"/>
  <c r="N124" i="6"/>
  <c r="N126" i="6"/>
  <c r="O11" i="6"/>
  <c r="N80" i="6"/>
  <c r="N82" i="6"/>
  <c r="N84" i="6"/>
  <c r="N86" i="6"/>
  <c r="N87" i="6"/>
  <c r="N89" i="6"/>
  <c r="N91" i="6"/>
  <c r="N93" i="6"/>
  <c r="N95" i="6"/>
  <c r="N97" i="6"/>
  <c r="N99" i="6"/>
  <c r="N101" i="6"/>
  <c r="N103" i="6"/>
  <c r="N105" i="6"/>
  <c r="N107" i="6"/>
  <c r="N109" i="6"/>
  <c r="N111" i="6"/>
  <c r="N113" i="6"/>
  <c r="N115" i="6"/>
  <c r="N117" i="6"/>
  <c r="N119" i="6"/>
  <c r="N121" i="6"/>
  <c r="N123" i="6"/>
  <c r="N125" i="6"/>
  <c r="C16" i="1"/>
  <c r="N79" i="6"/>
  <c r="N81" i="6"/>
  <c r="N83" i="6"/>
  <c r="O78" i="6"/>
  <c r="O86" i="6"/>
  <c r="N37" i="7"/>
  <c r="N36" i="7"/>
  <c r="K11" i="7"/>
  <c r="M36" i="7" s="1"/>
  <c r="C17" i="1" l="1"/>
  <c r="M88" i="7"/>
  <c r="M84" i="7"/>
  <c r="M82" i="7"/>
  <c r="M80" i="7"/>
  <c r="M78" i="7"/>
  <c r="M76" i="7"/>
  <c r="M74" i="7"/>
  <c r="M72" i="7"/>
  <c r="M70" i="7"/>
  <c r="M68" i="7"/>
  <c r="M64" i="7"/>
  <c r="M60" i="7"/>
  <c r="M54" i="7"/>
  <c r="M48" i="7"/>
  <c r="M42" i="7"/>
  <c r="M37" i="7"/>
  <c r="M29" i="7"/>
  <c r="M23" i="7"/>
  <c r="M19" i="7"/>
  <c r="M15" i="7"/>
  <c r="M11" i="7"/>
  <c r="M87" i="7"/>
  <c r="M85" i="7"/>
  <c r="M83" i="7"/>
  <c r="M81" i="7"/>
  <c r="M79" i="7"/>
  <c r="M77" i="7"/>
  <c r="M75" i="7"/>
  <c r="M73" i="7"/>
  <c r="M71" i="7"/>
  <c r="M69" i="7"/>
  <c r="M67" i="7"/>
  <c r="M65" i="7"/>
  <c r="M63" i="7"/>
  <c r="M61" i="7"/>
  <c r="M59" i="7"/>
  <c r="M57" i="7"/>
  <c r="M55" i="7"/>
  <c r="M53" i="7"/>
  <c r="M51" i="7"/>
  <c r="M49" i="7"/>
  <c r="M47" i="7"/>
  <c r="M45" i="7"/>
  <c r="M43" i="7"/>
  <c r="M41" i="7"/>
  <c r="M38" i="7"/>
  <c r="M34" i="7"/>
  <c r="M32" i="7"/>
  <c r="M30" i="7"/>
  <c r="M28" i="7"/>
  <c r="M26" i="7"/>
  <c r="M24" i="7"/>
  <c r="M22" i="7"/>
  <c r="M20" i="7"/>
  <c r="M18" i="7"/>
  <c r="M16" i="7"/>
  <c r="M14" i="7"/>
  <c r="M12" i="7"/>
  <c r="M86" i="7"/>
  <c r="M66" i="7"/>
  <c r="M62" i="7"/>
  <c r="M58" i="7"/>
  <c r="M56" i="7"/>
  <c r="M52" i="7"/>
  <c r="M50" i="7"/>
  <c r="M46" i="7"/>
  <c r="M44" i="7"/>
  <c r="M40" i="7"/>
  <c r="N11" i="7"/>
  <c r="M35" i="7"/>
  <c r="M33" i="7"/>
  <c r="M31" i="7"/>
  <c r="M27" i="7"/>
  <c r="M25" i="7"/>
  <c r="M21" i="7"/>
  <c r="M17" i="7"/>
  <c r="M13" i="7"/>
</calcChain>
</file>

<file path=xl/sharedStrings.xml><?xml version="1.0" encoding="utf-8"?>
<sst xmlns="http://schemas.openxmlformats.org/spreadsheetml/2006/main" count="7415" uniqueCount="892">
  <si>
    <t>תאריך הדיווח</t>
  </si>
  <si>
    <t>31/03/2022</t>
  </si>
  <si>
    <t>החברה המדווחת</t>
  </si>
  <si>
    <t>קרן השתלמות למשפטנים בע"מ</t>
  </si>
  <si>
    <t>שם מסלול/קרן/קופה</t>
  </si>
  <si>
    <t>החברה לניהול קרן השתלמות למשפטנים בע"מ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</si>
  <si>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</si>
  <si>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</si>
  <si>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</si>
  <si>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</si>
  <si>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</si>
  <si>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</si>
  <si>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</si>
  <si>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</si>
  <si>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</si>
  <si>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</si>
  <si>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</si>
  <si>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</si>
  <si>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</si>
  <si>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</si>
  <si>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</si>
  <si>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</si>
  <si>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</si>
  <si>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</si>
  <si>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</si>
  <si>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</si>
  <si>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</si>
  <si>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</si>
  <si>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</si>
  <si>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</si>
  <si>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</si>
  <si>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</si>
  <si>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</si>
  <si>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</si>
  <si>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</si>
  <si>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</si>
  <si>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</si>
  <si>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</si>
  <si>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</si>
  <si>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</si>
  <si>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</si>
  <si>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</si>
  <si>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</si>
  <si>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</si>
  <si>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</si>
  <si>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</si>
  <si>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</si>
  <si>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</si>
  <si>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</si>
  <si>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</si>
  <si>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לירה שטרלינג</t>
  </si>
  <si>
    <t xml:space="preserve">4.1683 </t>
  </si>
  <si>
    <t>פרנק שווצרי</t>
  </si>
  <si>
    <t xml:space="preserve">3.4344 </t>
  </si>
  <si>
    <t>אירו</t>
  </si>
  <si>
    <t xml:space="preserve">3.5236 </t>
  </si>
  <si>
    <t>דולר אוסטרלי</t>
  </si>
  <si>
    <t xml:space="preserve">2.3776 </t>
  </si>
  <si>
    <t>דולר סינגפור</t>
  </si>
  <si>
    <t xml:space="preserve">2.346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</si>
  <si>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</si>
  <si>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</si>
  <si>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</si>
  <si>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</si>
  <si>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</si>
  <si>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</si>
  <si>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</si>
  <si>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</si>
  <si>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</si>
  <si>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</si>
  <si>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</si>
  <si>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</si>
  <si>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</si>
  <si>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</si>
  <si>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</si>
  <si>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</si>
  <si>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</si>
  <si>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</si>
  <si>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</si>
  <si>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</si>
  <si>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</si>
  <si>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</si>
  <si>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</si>
  <si>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</si>
  <si>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</si>
  <si>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</si>
  <si>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</si>
  <si>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</si>
  <si>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</si>
  <si>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</si>
  <si>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</si>
  <si>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</si>
  <si>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>פועלים סהר - דולר סינגפור</t>
  </si>
  <si>
    <t>פועלים סהר - דולר אמריקאי</t>
  </si>
  <si>
    <t>פועלים סהר - לירה שטרלינג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</si>
  <si>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</si>
  <si>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</si>
  <si>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</si>
  <si>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</si>
  <si>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</si>
  <si>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</si>
  <si>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</si>
  <si>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</si>
  <si>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</si>
  <si>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</si>
  <si>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</si>
  <si>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</si>
  <si>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</si>
  <si>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</si>
  <si>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</si>
  <si>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</si>
  <si>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</si>
  <si>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</si>
  <si>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</si>
  <si>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</si>
  <si>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</si>
  <si>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</si>
  <si>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</si>
  <si>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</si>
  <si>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</si>
  <si>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</si>
  <si>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</si>
  <si>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</si>
  <si>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</si>
  <si>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</si>
  <si>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</si>
  <si>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</si>
  <si>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</si>
  <si>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</si>
  <si>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0922</t>
  </si>
  <si>
    <t>ממשל צמודה 0923</t>
  </si>
  <si>
    <t>ממשל צמודה 0529</t>
  </si>
  <si>
    <t>גליל 5904</t>
  </si>
  <si>
    <t>ממשל צמודה 841</t>
  </si>
  <si>
    <t>סה"כ לא צמודות</t>
  </si>
  <si>
    <t>ממשל שקלית 0330</t>
  </si>
  <si>
    <t>ממשל שקלית 0723</t>
  </si>
  <si>
    <t>ממשל שקלית 0722</t>
  </si>
  <si>
    <t>ממשל שקלית 1122</t>
  </si>
  <si>
    <t>ממשל שקלית 1123</t>
  </si>
  <si>
    <t>ממשל שקלית 0347</t>
  </si>
  <si>
    <t>ממשל שקלית 1024</t>
  </si>
  <si>
    <t>ממשל שקלית 0825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</si>
  <si>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</si>
  <si>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</si>
  <si>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</si>
  <si>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</si>
  <si>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</si>
  <si>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</si>
  <si>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</si>
  <si>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</si>
  <si>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</si>
  <si>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</si>
  <si>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</si>
  <si>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</si>
  <si>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</si>
  <si>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</si>
  <si>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</si>
  <si>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</si>
  <si>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</si>
  <si>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</si>
  <si>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</si>
  <si>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</si>
  <si>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</si>
  <si>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</si>
  <si>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</si>
  <si>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</si>
  <si>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</si>
  <si>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</si>
  <si>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181</t>
  </si>
  <si>
    <t>אחר</t>
  </si>
  <si>
    <t>בנקים</t>
  </si>
  <si>
    <t>Aaa.il</t>
  </si>
  <si>
    <t>מידרוג</t>
  </si>
  <si>
    <t>מז טפ הנפק 51</t>
  </si>
  <si>
    <t>ilAAA</t>
  </si>
  <si>
    <t>מז טפ הנפק 44</t>
  </si>
  <si>
    <t>מז טפ הנפק 49</t>
  </si>
  <si>
    <t>מז טפ הנפק 61</t>
  </si>
  <si>
    <t>מז טפ הנפק 57</t>
  </si>
  <si>
    <t>מז טפ הנפק 45</t>
  </si>
  <si>
    <t>מז טפ הנפק 46</t>
  </si>
  <si>
    <t>מרכנתיל הנ אגחד</t>
  </si>
  <si>
    <t>פועלים הנ אגח34</t>
  </si>
  <si>
    <t>פועלים הנ אגח35</t>
  </si>
  <si>
    <t>פועלים הנפקות אגח 32</t>
  </si>
  <si>
    <t>פועלים הנ אגח36</t>
  </si>
  <si>
    <t>דיסקונט התחייבות י</t>
  </si>
  <si>
    <t>חשמל אגח 29</t>
  </si>
  <si>
    <t>אנרגיה</t>
  </si>
  <si>
    <t>נמלי ישראל אגחא</t>
  </si>
  <si>
    <t>נדל"ן מניב בישראל</t>
  </si>
  <si>
    <t>Aa1.il</t>
  </si>
  <si>
    <t>עזריאלי אגח ב</t>
  </si>
  <si>
    <t>עזריאלי אגח ד</t>
  </si>
  <si>
    <t>עזריאלי אגח ה</t>
  </si>
  <si>
    <t>פועלים הנ הת טו</t>
  </si>
  <si>
    <t>פועלים הנפקות הת יד</t>
  </si>
  <si>
    <t>ארפורט אגח ה</t>
  </si>
  <si>
    <t>ilAA</t>
  </si>
  <si>
    <t>אמות אגח ב</t>
  </si>
  <si>
    <t>מליסרון אגח ו</t>
  </si>
  <si>
    <t>שופרסל אגח ו</t>
  </si>
  <si>
    <t>רשתות שיווק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</si>
  <si>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</si>
  <si>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</si>
  <si>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</si>
  <si>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</si>
  <si>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</si>
  <si>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</si>
  <si>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הראל הנפק אגח ח</t>
  </si>
  <si>
    <t>ביטוח</t>
  </si>
  <si>
    <t>הראל הנפקות אגח ו</t>
  </si>
  <si>
    <t>כללביט אגח ט</t>
  </si>
  <si>
    <t>מנורה גיוס הון א' 2022 %4.05</t>
  </si>
  <si>
    <t>Aa3.il</t>
  </si>
  <si>
    <t>גזית גלוב אגחיד</t>
  </si>
  <si>
    <t>נדל"ן מניב בחו"ל</t>
  </si>
  <si>
    <t>ilA+</t>
  </si>
  <si>
    <t>גזית גלוב אגחטז</t>
  </si>
  <si>
    <t>גזית גלוב אגח יב</t>
  </si>
  <si>
    <t>פז נפט אגח ו</t>
  </si>
  <si>
    <t>הכשרת ישוב אג21</t>
  </si>
  <si>
    <t>ilA</t>
  </si>
  <si>
    <t>מימון ישיר אג ב</t>
  </si>
  <si>
    <t>אשראי חוץ בנקאי</t>
  </si>
  <si>
    <t>A2.il</t>
  </si>
  <si>
    <t>מימון ישיר אגחג</t>
  </si>
  <si>
    <t>סלקום אגח ח</t>
  </si>
  <si>
    <t>הכשרת ישוב אג22</t>
  </si>
  <si>
    <t>ilA-</t>
  </si>
  <si>
    <t>מישורים אגח ח</t>
  </si>
  <si>
    <t>Baa1.il</t>
  </si>
  <si>
    <t>דיסקונט השק אגח 1</t>
  </si>
  <si>
    <t>השקעה ואחזקות</t>
  </si>
  <si>
    <t>ilBBB</t>
  </si>
  <si>
    <t>צור אגח י</t>
  </si>
  <si>
    <t>NR</t>
  </si>
  <si>
    <t>לאומי אגח 180</t>
  </si>
  <si>
    <t>מזרחי טפחות הנפקות 41</t>
  </si>
  <si>
    <t>מזרחי טפחות הנפקות 40</t>
  </si>
  <si>
    <t>חברת חשמל אגח 26</t>
  </si>
  <si>
    <t>דה זראסאי אגח ה</t>
  </si>
  <si>
    <t>וילאר אגח ז</t>
  </si>
  <si>
    <t>אייסיאל אגח ה</t>
  </si>
  <si>
    <t>מגדל הון אגח ד</t>
  </si>
  <si>
    <t>Aa2.il</t>
  </si>
  <si>
    <t>מנורה מבטחים אגח ג</t>
  </si>
  <si>
    <t>סאמיט אגח ו</t>
  </si>
  <si>
    <t>שופרסל אגח ה</t>
  </si>
  <si>
    <t>בזק אגח 9</t>
  </si>
  <si>
    <t>פניקס הון אגח ח</t>
  </si>
  <si>
    <t>כללביט אגח יא</t>
  </si>
  <si>
    <t>כללביט אגח י</t>
  </si>
  <si>
    <t>כללביט אגח ח</t>
  </si>
  <si>
    <t>'מגדל הון אגח ג</t>
  </si>
  <si>
    <t>מגדל הון אגח ה</t>
  </si>
  <si>
    <t>נמקו אגח א</t>
  </si>
  <si>
    <t>אבגול אגח ג</t>
  </si>
  <si>
    <t>עץ נייר ודפוס</t>
  </si>
  <si>
    <t>אמ.ג'יג'י אגח ב</t>
  </si>
  <si>
    <t>דלתא אגח א</t>
  </si>
  <si>
    <t>אופנה והלבשה</t>
  </si>
  <si>
    <t>A1.il</t>
  </si>
  <si>
    <t>נייר חדרה אגח 6</t>
  </si>
  <si>
    <t>פז נפט אגח ד</t>
  </si>
  <si>
    <t>שפיר הנדס אגח ב</t>
  </si>
  <si>
    <t>מתכת ומוצרי בניה</t>
  </si>
  <si>
    <t>אספן גרופ אגח ח</t>
  </si>
  <si>
    <t>בזן אגח ה</t>
  </si>
  <si>
    <t>חברהלישראלאגח14</t>
  </si>
  <si>
    <t>או.פי.סי אגח ג</t>
  </si>
  <si>
    <t>פתאל החז אגח ג</t>
  </si>
  <si>
    <t>מלונאות ותיירות</t>
  </si>
  <si>
    <t>A3.il</t>
  </si>
  <si>
    <t>דיסק השק אגח י</t>
  </si>
  <si>
    <t>אול-יר אגח ה</t>
  </si>
  <si>
    <t>חנן מור אגח יג</t>
  </si>
  <si>
    <t>בנייה</t>
  </si>
  <si>
    <t>אבגול אגח ד</t>
  </si>
  <si>
    <t>תמר פטרו אגח ב</t>
  </si>
  <si>
    <t>חיפושי נפט וגז</t>
  </si>
  <si>
    <t>סה"כ צמודות למדד אחר</t>
  </si>
  <si>
    <t>SRENVX VAR 08/52</t>
  </si>
  <si>
    <t>XS1423777215</t>
  </si>
  <si>
    <t>בלומברג</t>
  </si>
  <si>
    <t>Insurance</t>
  </si>
  <si>
    <t>BBB+</t>
  </si>
  <si>
    <t>S&amp;P</t>
  </si>
  <si>
    <t>MEXCAT 4.25 26</t>
  </si>
  <si>
    <t>USP6629MAA01</t>
  </si>
  <si>
    <t>Real Estate</t>
  </si>
  <si>
    <t>Baa3</t>
  </si>
  <si>
    <t>MOODYS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</si>
  <si>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</si>
  <si>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</si>
  <si>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</si>
  <si>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</si>
  <si>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</si>
  <si>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נובה מ"ר</t>
  </si>
  <si>
    <t>מוליכים למחצה</t>
  </si>
  <si>
    <t>נייס מערכות</t>
  </si>
  <si>
    <t>תוכנה ואינטרנט</t>
  </si>
  <si>
    <t>איירפורט סיטי</t>
  </si>
  <si>
    <t>אלוני-חץ</t>
  </si>
  <si>
    <t>ביג</t>
  </si>
  <si>
    <t>מבני תעשיה בע"מ מ"ר 1 ש"ח</t>
  </si>
  <si>
    <t>מליסרון מ"ר 1 ש"ח</t>
  </si>
  <si>
    <t>עזריאלי קבוצה</t>
  </si>
  <si>
    <t>אלקטרה</t>
  </si>
  <si>
    <t>אורמת טכנו</t>
  </si>
  <si>
    <t>אנרגיה מתחדשת</t>
  </si>
  <si>
    <t>. אנרג'יקס-אנרגיות מתחדשות</t>
  </si>
  <si>
    <t>מיטרוניקס</t>
  </si>
  <si>
    <t>רובוטיקה ותלת מימד</t>
  </si>
  <si>
    <t>שופרסל</t>
  </si>
  <si>
    <t>טבע</t>
  </si>
  <si>
    <t>פארמה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</si>
  <si>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</si>
  <si>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</si>
  <si>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</si>
  <si>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</si>
  <si>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</si>
  <si>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</si>
  <si>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</si>
  <si>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</si>
  <si>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</si>
  <si>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כימיקלים לישראל</t>
  </si>
  <si>
    <t>סה"כ תל אביב 90</t>
  </si>
  <si>
    <t>ישראל קנדה מ"ר 1</t>
  </si>
  <si>
    <t>סאמיט</t>
  </si>
  <si>
    <t>נכסים ובנין</t>
  </si>
  <si>
    <t>דנאל (אדיר יהושוע) בע"מ מ"ר 1 ש"ח</t>
  </si>
  <si>
    <t>שרותים</t>
  </si>
  <si>
    <t>נובולוג</t>
  </si>
  <si>
    <t>אלטשולר שחם גמל</t>
  </si>
  <si>
    <t>שרותים פיננסיים</t>
  </si>
  <si>
    <t>הבורסה לניע בתא</t>
  </si>
  <si>
    <t>ישראכרט</t>
  </si>
  <si>
    <t>אלקו החזקות</t>
  </si>
  <si>
    <t>ערד השקעות בע"מ מ"ר 1</t>
  </si>
  <si>
    <t>קנון</t>
  </si>
  <si>
    <t>. אנלייט אנרגיה מתחדשת בעמ</t>
  </si>
  <si>
    <t>רמי לוי</t>
  </si>
  <si>
    <t>תדיראן הולדינגס מ"ר 1</t>
  </si>
  <si>
    <t>מסחר</t>
  </si>
  <si>
    <t>סלקום</t>
  </si>
  <si>
    <t>פרטנר</t>
  </si>
  <si>
    <t>ישראמקו יהש</t>
  </si>
  <si>
    <t>דלק ניהול קידוחים יה"ש</t>
  </si>
  <si>
    <t>נאוויטס פטר יהש</t>
  </si>
  <si>
    <t>רציו יהש</t>
  </si>
  <si>
    <t>סה"כ מניות היתר</t>
  </si>
  <si>
    <t>קומפיולאב</t>
  </si>
  <si>
    <t>אלקטרוניקה ואופטיקה</t>
  </si>
  <si>
    <t>אי.אל.די אדוונסט לוגיסטיקס מר'1</t>
  </si>
  <si>
    <t>שרותי מידע</t>
  </si>
  <si>
    <t>איידנטי</t>
  </si>
  <si>
    <t>לסיכו</t>
  </si>
  <si>
    <t>פלאזה סנטרס</t>
  </si>
  <si>
    <t>צבי צרפתי ובניו מ"ר 1</t>
  </si>
  <si>
    <t>אספן גרופ מר 1</t>
  </si>
  <si>
    <t>מישורים חב' לפיתוח</t>
  </si>
  <si>
    <t>ג'י וואן</t>
  </si>
  <si>
    <t>שירותי בנק אוטו</t>
  </si>
  <si>
    <t>אפקון תעשיות מ"ר 1</t>
  </si>
  <si>
    <t>ביונ תלת מימד</t>
  </si>
  <si>
    <t>טיב טעם הולדינגס מ"ר 1</t>
  </si>
  <si>
    <t>בי קומיוניקיישנס</t>
  </si>
  <si>
    <t>חמת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</si>
  <si>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</si>
  <si>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</si>
  <si>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</si>
  <si>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</si>
  <si>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</si>
  <si>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</si>
  <si>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</si>
  <si>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INNOVIZ TECHNOLOGIES LTD</t>
  </si>
  <si>
    <t>IL0011745804</t>
  </si>
  <si>
    <t>NASDAQ</t>
  </si>
  <si>
    <t>Automobiles &amp; Components</t>
  </si>
  <si>
    <t>RADWARE LTD</t>
  </si>
  <si>
    <t>IL0010834765</t>
  </si>
  <si>
    <t>Software &amp; Services</t>
  </si>
  <si>
    <t>NANO DIMENSION LTD</t>
  </si>
  <si>
    <t>US63008G2030</t>
  </si>
  <si>
    <t>Technology Hardware &amp; Equipment</t>
  </si>
  <si>
    <t>STRATASYS LTD</t>
  </si>
  <si>
    <t>IL0011267213</t>
  </si>
  <si>
    <t>IL0010824113</t>
  </si>
  <si>
    <t>E.ON SE</t>
  </si>
  <si>
    <t>DE000ENAG999</t>
  </si>
  <si>
    <t>ENERGEAN OIL &amp; GAS PLC</t>
  </si>
  <si>
    <t>GB00BG12Y042</t>
  </si>
  <si>
    <t>NEOEN SA</t>
  </si>
  <si>
    <t>FR0011675362</t>
  </si>
  <si>
    <t>SOLAREDGE TECHNOLOGIES INC</t>
  </si>
  <si>
    <t>US83417M1045</t>
  </si>
  <si>
    <t>BAYERISCHE MOTOREN WERKE AG</t>
  </si>
  <si>
    <t>DE0005190003</t>
  </si>
  <si>
    <t>DELPHI AUTOMOTIVE PLC</t>
  </si>
  <si>
    <t>JE00B783TY65</t>
  </si>
  <si>
    <t>FEDEX CORP</t>
  </si>
  <si>
    <t>US31428X1063</t>
  </si>
  <si>
    <t>VOLKSWAGEN AG</t>
  </si>
  <si>
    <t>DE0007664005</t>
  </si>
  <si>
    <t>DAX</t>
  </si>
  <si>
    <t>CINEWORLD GROUP PLC</t>
  </si>
  <si>
    <t>GB00B15FWH70</t>
  </si>
  <si>
    <t>Media</t>
  </si>
  <si>
    <t>COMCAST CORP</t>
  </si>
  <si>
    <t>US20030N1019</t>
  </si>
  <si>
    <t>888 HOLDING(888</t>
  </si>
  <si>
    <t>GI000A0F6407</t>
  </si>
  <si>
    <t>LSE</t>
  </si>
  <si>
    <t>ATERIAN INC</t>
  </si>
  <si>
    <t>US6081891060</t>
  </si>
  <si>
    <t>Household &amp; Personal Products</t>
  </si>
  <si>
    <t>HONEYWELL(HON)</t>
  </si>
  <si>
    <t>US4385161066</t>
  </si>
  <si>
    <t>CENTENE CORP</t>
  </si>
  <si>
    <t>US15135B1017</t>
  </si>
  <si>
    <t>Health Care Equipment &amp; Services</t>
  </si>
  <si>
    <t>BAC- בנק אמריקה</t>
  </si>
  <si>
    <t>US0605051046</t>
  </si>
  <si>
    <t>Banks</t>
  </si>
  <si>
    <t>CITIGROUP(C)</t>
  </si>
  <si>
    <t>US1729674242</t>
  </si>
  <si>
    <t>GOLDMAN SACH(GS</t>
  </si>
  <si>
    <t>US38141G1040</t>
  </si>
  <si>
    <t>נסחר בחו"ל J.P MORGAN</t>
  </si>
  <si>
    <t>US46625H1005</t>
  </si>
  <si>
    <t>CAPITAL ONE FINANCIAL COR</t>
  </si>
  <si>
    <t>US14040H1059</t>
  </si>
  <si>
    <t>Diversified Financials</t>
  </si>
  <si>
    <t>MASTERCARD UNC</t>
  </si>
  <si>
    <t>US57636Q1040</t>
  </si>
  <si>
    <t>VISA INC (V US)</t>
  </si>
  <si>
    <t>US92826C8394</t>
  </si>
  <si>
    <t>AROUNDTOWN SA</t>
  </si>
  <si>
    <t>LU1673108939</t>
  </si>
  <si>
    <t>MICROSOFT (MSFT)</t>
  </si>
  <si>
    <t>US5949181045</t>
  </si>
  <si>
    <t>PLAYTECH LTD</t>
  </si>
  <si>
    <t>IM00B7S9G985</t>
  </si>
  <si>
    <t>SAP SE</t>
  </si>
  <si>
    <t>DE0007164600</t>
  </si>
  <si>
    <t>SAPIENS INTERNATIONAL CORP NV</t>
  </si>
  <si>
    <t>ANN7716A1513</t>
  </si>
  <si>
    <t>AAPLE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</si>
  <si>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</si>
  <si>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</si>
  <si>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</si>
  <si>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</si>
  <si>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</si>
  <si>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</si>
  <si>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FACEBOOK INC</t>
  </si>
  <si>
    <t>US30303M1027</t>
  </si>
  <si>
    <t>Telecommunication Services</t>
  </si>
  <si>
    <t>FARFETCH LTD</t>
  </si>
  <si>
    <t>KY30744W1070</t>
  </si>
  <si>
    <t>GOOGLE INC</t>
  </si>
  <si>
    <t>US02079K1079</t>
  </si>
  <si>
    <t>PALO ALTO(PANW)</t>
  </si>
  <si>
    <t>US6974351057</t>
  </si>
  <si>
    <t>PERION NETWORK LTD</t>
  </si>
  <si>
    <t>IL0010958192</t>
  </si>
  <si>
    <t>PARK PLA(PPH LN</t>
  </si>
  <si>
    <t>GG00B1Z5FH87</t>
  </si>
  <si>
    <t>Utilities</t>
  </si>
  <si>
    <t>GLOBAL MEDICAL REIT INC</t>
  </si>
  <si>
    <t>US37954A2042</t>
  </si>
  <si>
    <t>Other</t>
  </si>
  <si>
    <t>GLOBALWORTH REAL ESTATE INVEST</t>
  </si>
  <si>
    <t>GG00B979FD04</t>
  </si>
  <si>
    <t>ISHARES EV &amp; E DRIV TECH</t>
  </si>
  <si>
    <t>IE00BGL86Z12</t>
  </si>
  <si>
    <t>PRIME US REIT</t>
  </si>
  <si>
    <t>SGXC75818630</t>
  </si>
  <si>
    <t>REAL ESTATE CREDIT INVESTMENTS</t>
  </si>
  <si>
    <t>GB00B0HW5366</t>
  </si>
  <si>
    <t>VBARE IBERIAN PROPERTIES SOCIM</t>
  </si>
  <si>
    <t>ES0105196002</t>
  </si>
  <si>
    <t>5. קרנות סל</t>
  </si>
  <si>
    <t>סה"כ קרנות סל</t>
  </si>
  <si>
    <t>סה"כ שעוקבות אחר מדדי מניות בישראל</t>
  </si>
  <si>
    <t>ת"א 90 4A הראל סל</t>
  </si>
  <si>
    <t>מניות</t>
  </si>
  <si>
    <t>ת"א בנקים 54A) הראל סל</t>
  </si>
  <si>
    <t>) ת"א 904A) ETF קסם</t>
  </si>
  <si>
    <t>) ת"א 354A) ETF קסם</t>
  </si>
  <si>
    <t>60SMEאתכ.סל ת</t>
  </si>
  <si>
    <t>תכ.סל תא125</t>
  </si>
  <si>
    <t>סה"כ שעוקבות אחר מדדי מניות בחו"ל</t>
  </si>
  <si>
    <t>ליקסור.חוץ RISE OF ROBOT</t>
  </si>
  <si>
    <t>מנוטרלת דולר isecyber 4a הראל סל</t>
  </si>
  <si>
    <t>מנוטרלת מט"חSPTF500.M</t>
  </si>
  <si>
    <t>) מנוטרלת מט"חNASDAQ 100 (4A מור סל</t>
  </si>
  <si>
    <t>.500SP תכלית סל</t>
  </si>
  <si>
    <t>.100NDaX תכלית סל</t>
  </si>
  <si>
    <t>סה"כ שעוקבות אחר מדדים אחרים בישראל</t>
  </si>
  <si>
    <t>) תל בונד 6000) הראל סל</t>
  </si>
  <si>
    <t>אג"ח</t>
  </si>
  <si>
    <t>.) תל בונד שקלי00) סל MTF</t>
  </si>
  <si>
    <t>) תל בונד 4000) תכלית סל</t>
  </si>
  <si>
    <t>) תל בונד 6000) תכלית סל</t>
  </si>
  <si>
    <t>) תל בונד שקלי 5000)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</si>
  <si>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</si>
  <si>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</si>
  <si>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</si>
  <si>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</si>
  <si>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MSCI INDIA ETF</t>
  </si>
  <si>
    <t>US46429B5984</t>
  </si>
  <si>
    <t>ISHARES DJ (IHI</t>
  </si>
  <si>
    <t>US4642888105</t>
  </si>
  <si>
    <t>ISHARES NASDAQ BIOTECHNOL</t>
  </si>
  <si>
    <t>US4642875565</t>
  </si>
  <si>
    <t>INVESCO SOLAR ETF</t>
  </si>
  <si>
    <t>US46138G7060</t>
  </si>
  <si>
    <t>ISHARES MSCI SPAIN CAPPED</t>
  </si>
  <si>
    <t>US4642867646</t>
  </si>
  <si>
    <t>ISHARES MSCI ITALY CAPPED</t>
  </si>
  <si>
    <t>US46434G8309</t>
  </si>
  <si>
    <t>מניות זרות MSCI EMERGI</t>
  </si>
  <si>
    <t>US4642872349</t>
  </si>
  <si>
    <t>RUSSELL2000(IWM</t>
  </si>
  <si>
    <t>US4642876555</t>
  </si>
  <si>
    <t>ISHARES SEM(SOXX)</t>
  </si>
  <si>
    <t>US4642875235</t>
  </si>
  <si>
    <t>POWERSHARES(PBW</t>
  </si>
  <si>
    <t>US46137V1347</t>
  </si>
  <si>
    <t>RYDEX S&amp;P(RSP)</t>
  </si>
  <si>
    <t>US78355W1062</t>
  </si>
  <si>
    <t>VANGUARD EU(VGK</t>
  </si>
  <si>
    <t>US9220428745</t>
  </si>
  <si>
    <t>VANGUARD S&amp;P 500 ETF</t>
  </si>
  <si>
    <t>US9229083632</t>
  </si>
  <si>
    <t>VANGUARD(VGT US</t>
  </si>
  <si>
    <t>US92204A7028</t>
  </si>
  <si>
    <t>VANECK VECTORS SEMICONDUC</t>
  </si>
  <si>
    <t>US92189F6768</t>
  </si>
  <si>
    <t>SPDR S&amp;P CHINA ETF</t>
  </si>
  <si>
    <t>US78463X4007</t>
  </si>
  <si>
    <t>STREET TRA(KBE)</t>
  </si>
  <si>
    <t>US78464A7972</t>
  </si>
  <si>
    <t>STREETTRACK(XHB</t>
  </si>
  <si>
    <t>US78464A8889</t>
  </si>
  <si>
    <t>SPDR MATERI(XLB</t>
  </si>
  <si>
    <t>US81369Y1001</t>
  </si>
  <si>
    <t>TECH SPDR(XLK)</t>
  </si>
  <si>
    <t>US81369Y8030</t>
  </si>
  <si>
    <t>ISHARES IND'</t>
  </si>
  <si>
    <t>US81369Y7040</t>
  </si>
  <si>
    <t>FINANC SPDR(XLF</t>
  </si>
  <si>
    <t>US81369Y6059</t>
  </si>
  <si>
    <t>HEALTH SPDR(XVL</t>
  </si>
  <si>
    <t>US81369Y2090</t>
  </si>
  <si>
    <t>US GLOBAL JETS ETF</t>
  </si>
  <si>
    <t>US26922A8421</t>
  </si>
  <si>
    <t>VANECK VECTORS JUNIOR GOLD MIN</t>
  </si>
  <si>
    <t>US92189F7915</t>
  </si>
  <si>
    <t>VANGUARD FTSE 250 UCITS ETF</t>
  </si>
  <si>
    <t>IE00BKX55Q28</t>
  </si>
  <si>
    <t>מניה בחו"ל NASDAQ100(QQQ)</t>
  </si>
  <si>
    <t>US6311001043</t>
  </si>
  <si>
    <t>COMMUNICATION SERVICES SELECT</t>
  </si>
  <si>
    <t>US81369Y8527</t>
  </si>
  <si>
    <t>FIRST TR NASDAQ CLEAN EDGE</t>
  </si>
  <si>
    <t>US33733E5006</t>
  </si>
  <si>
    <t>FRANKLIN FTSE KOREA UCITS ETF</t>
  </si>
  <si>
    <t>IE00BHZRR030</t>
  </si>
  <si>
    <t>GLOBAL X CLOUD COMPUTING ETF</t>
  </si>
  <si>
    <t>US37954Y4420</t>
  </si>
  <si>
    <t>GLOBAL X (CHIQ)</t>
  </si>
  <si>
    <t>US37950E4089</t>
  </si>
  <si>
    <t>GLOBAL X US INFRASTRUCTURE</t>
  </si>
  <si>
    <t>US37954Y6730</t>
  </si>
  <si>
    <t>AMEX</t>
  </si>
  <si>
    <t>GLOBAL X CYBERSECURITY ETF</t>
  </si>
  <si>
    <t>US37954Y3844</t>
  </si>
  <si>
    <t>GUGGENHEIM CHINA TECHNOLOGY ET</t>
  </si>
  <si>
    <t>US18383Q1351</t>
  </si>
  <si>
    <t>INVESCO DYNAMIC SEMICONDUCTO</t>
  </si>
  <si>
    <t>US46137V6478</t>
  </si>
  <si>
    <t>INVESCO DWA HEALTHCARE MOMEN</t>
  </si>
  <si>
    <t>US46137V8524</t>
  </si>
  <si>
    <t>KRANESHARES BOSERA MSCI CHINA</t>
  </si>
  <si>
    <t>US5007674055</t>
  </si>
  <si>
    <t>LYXOR MSCI FUTMOBILITYESGFILTE</t>
  </si>
  <si>
    <t>LU2023679090</t>
  </si>
  <si>
    <t>CAC</t>
  </si>
  <si>
    <t>LYXOR EURO STOXX BANKS DR UCIT</t>
  </si>
  <si>
    <t>LU1829219390</t>
  </si>
  <si>
    <t>LYXOR CORE STOXX EUROPE 600 DR</t>
  </si>
  <si>
    <t>LU0908500753</t>
  </si>
  <si>
    <t>LYXOR S&amp;P 500 UCITS ETF - C-EU</t>
  </si>
  <si>
    <t>LU1135865084</t>
  </si>
  <si>
    <t>LEXOR ETF NEW ENERGY</t>
  </si>
  <si>
    <t>FR0010524777</t>
  </si>
  <si>
    <t>(SPY) אס.פי. די נסחר בדולר</t>
  </si>
  <si>
    <t>US78462F1030</t>
  </si>
  <si>
    <t>VANECK VECTORS VIDEO GAMING AN</t>
  </si>
  <si>
    <t>US92189F1140</t>
  </si>
  <si>
    <t>WISDOMTREE CLOUD COMPUTING FUN</t>
  </si>
  <si>
    <t>US97717Y6914</t>
  </si>
  <si>
    <t>סה"כ שעוקבות אחר מדדים אחרים</t>
  </si>
  <si>
    <t xml:space="preserve">סה"כ אחר </t>
  </si>
  <si>
    <t>LYXOR TH-REUTERS CORE COMMO</t>
  </si>
  <si>
    <t>LU1829218749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</si>
  <si>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</si>
  <si>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</si>
  <si>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</si>
  <si>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</si>
  <si>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</si>
  <si>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>IE00BNN82M77</t>
  </si>
  <si>
    <t>Fixed Income</t>
  </si>
  <si>
    <t>UBAM - GLOBAL HIGH YIELD</t>
  </si>
  <si>
    <t>LU0569863243</t>
  </si>
  <si>
    <t>CIFC SEN.SEC.CORP.LOAN ISR FD</t>
  </si>
  <si>
    <t>KYG2139S1277</t>
  </si>
  <si>
    <t>KOTAK FUNDS - INDIA MIDCA</t>
  </si>
  <si>
    <t>LU0675383409</t>
  </si>
  <si>
    <t>Equity Fund</t>
  </si>
  <si>
    <t>TRIGON - NEW EUROPE FUND/LUXEM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</si>
  <si>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</si>
  <si>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</si>
  <si>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</si>
  <si>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</si>
  <si>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</si>
  <si>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</si>
  <si>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</si>
  <si>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</si>
  <si>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 אפ 1</t>
  </si>
  <si>
    <t>אקופיה אפ 1</t>
  </si>
  <si>
    <t>ביונ תלתממד אפ1</t>
  </si>
  <si>
    <t>ביונ תלתממד אפ2</t>
  </si>
  <si>
    <t>נורסטאר אפ 21</t>
  </si>
  <si>
    <t>סקודיקס אפ 1</t>
  </si>
  <si>
    <t>קבסיר אפ 1</t>
  </si>
  <si>
    <t>רותם אנרגיה אפ3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</si>
  <si>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</si>
  <si>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</si>
  <si>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</si>
  <si>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</si>
  <si>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</si>
  <si>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</si>
  <si>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</si>
  <si>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</si>
  <si>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</si>
  <si>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</si>
  <si>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</si>
  <si>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</si>
  <si>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</si>
  <si>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</si>
  <si>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</si>
  <si>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</si>
  <si>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ד</t>
  </si>
  <si>
    <t>מטבע</t>
  </si>
  <si>
    <t>אלה פקדון אגח ה</t>
  </si>
  <si>
    <t>מדד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</si>
  <si>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</si>
  <si>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</si>
  <si>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</si>
  <si>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</si>
  <si>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</si>
  <si>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</si>
  <si>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</si>
  <si>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</si>
  <si>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</si>
  <si>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שירותים פיננסיים</t>
  </si>
  <si>
    <t>23/04/2006</t>
  </si>
  <si>
    <t>חשמל צמוד 2022 רמ</t>
  </si>
  <si>
    <t>18/01/2011</t>
  </si>
  <si>
    <t>מ.ישיר אגח8-רמ</t>
  </si>
  <si>
    <t>16/09/2018</t>
  </si>
  <si>
    <t>מימון ישיר אג א-רמ</t>
  </si>
  <si>
    <t>27/12/2016</t>
  </si>
  <si>
    <t>אלון דלק אגח א' לס</t>
  </si>
  <si>
    <t>22/01/2007</t>
  </si>
  <si>
    <t>מת"ם אגח א -רמ</t>
  </si>
  <si>
    <t>18/08/2016</t>
  </si>
  <si>
    <t>מקס איט אגחג-רמ</t>
  </si>
  <si>
    <t>שרותים פיננסים</t>
  </si>
  <si>
    <t>08/07/2019</t>
  </si>
  <si>
    <t>אלטשולר אגחא-רמ</t>
  </si>
  <si>
    <t>09/10/2016</t>
  </si>
  <si>
    <t>סה"כ אג"ח קונצרני של חברות ישראליות</t>
  </si>
  <si>
    <t>סה"כ אג"ח קונצרני של חברות זרות</t>
  </si>
  <si>
    <t>מניות אלון דלק לא סחירה (פקטיבי)</t>
  </si>
  <si>
    <t>Human xtensions</t>
  </si>
  <si>
    <t>מניה פקטיבי ATERIAN INC</t>
  </si>
  <si>
    <t>מניה פקטיבי Scoutcam</t>
  </si>
  <si>
    <t>5. קרנות השקעה</t>
  </si>
  <si>
    <t>סה"כ קרנות השקעה</t>
  </si>
  <si>
    <t>:סה"כ קרנות השקעה בישראל</t>
  </si>
  <si>
    <t>סה"כ קרנות הון סיכון</t>
  </si>
  <si>
    <t>פימי 2 קרן השקעות</t>
  </si>
  <si>
    <t>10/10/2005</t>
  </si>
  <si>
    <t>VINTAGE FOF V ISRAEL</t>
  </si>
  <si>
    <t>13/11/2018</t>
  </si>
  <si>
    <t>קרן מדיקה 3</t>
  </si>
  <si>
    <t>06/01/2005</t>
  </si>
  <si>
    <t>סה"כ קרנות גידור</t>
  </si>
  <si>
    <t>סה"כ קרנות נדל"ן</t>
  </si>
  <si>
    <t>יסודות נדל"ן ג' פיתוח ושותפות</t>
  </si>
  <si>
    <t>03/12/2019</t>
  </si>
  <si>
    <t>סה"כ קרנות השקעה אחרות</t>
  </si>
  <si>
    <t>פימי 4</t>
  </si>
  <si>
    <t>08/01/2008</t>
  </si>
  <si>
    <t>פלנוס מזנין קרן השקעה</t>
  </si>
  <si>
    <t>01/01/2007</t>
  </si>
  <si>
    <t>WINDIN CAPITAL FUND LP</t>
  </si>
  <si>
    <t>14/07/2020</t>
  </si>
  <si>
    <t>KCS קרן</t>
  </si>
  <si>
    <t>04/08/2008</t>
  </si>
  <si>
    <t>אלפא 1 קרן השקעה</t>
  </si>
  <si>
    <t>23/02/2022</t>
  </si>
  <si>
    <t>תשתיות ישראל 4</t>
  </si>
  <si>
    <t>12/10/2020</t>
  </si>
  <si>
    <t>FORTISSIMO CAPITAL FUND II LP</t>
  </si>
  <si>
    <t>06/11/2008</t>
  </si>
  <si>
    <t>PLENUS 3</t>
  </si>
  <si>
    <t>24/10/2007</t>
  </si>
  <si>
    <t>:סה"כ קרנות השקעה בחו"ל</t>
  </si>
  <si>
    <t>L1 Capital Fund</t>
  </si>
  <si>
    <t>12/04/2018</t>
  </si>
  <si>
    <t>קרן גידור אלפא הזדמנויות</t>
  </si>
  <si>
    <t>02/04/2018</t>
  </si>
  <si>
    <t>BLUE ATLANTIC PARTNERS II</t>
  </si>
  <si>
    <t>22/06/2017</t>
  </si>
  <si>
    <t>אלקטרה נדל"ן 3</t>
  </si>
  <si>
    <t>17/08/2020</t>
  </si>
  <si>
    <t>קרן אלקטרה נדלן 2</t>
  </si>
  <si>
    <t>07/08/2018</t>
  </si>
  <si>
    <t>ALTO III</t>
  </si>
  <si>
    <t>22/03/2017</t>
  </si>
  <si>
    <t>פרופימיקס</t>
  </si>
  <si>
    <t>18/12/2007</t>
  </si>
  <si>
    <t>DOVER STREET X LP</t>
  </si>
  <si>
    <t>13/01/2020</t>
  </si>
  <si>
    <t>Hamilton Lane Co-Investment Offshor</t>
  </si>
  <si>
    <t>29/05/2019</t>
  </si>
  <si>
    <t>MONETA CAPITAL LIMITED PAR IBI</t>
  </si>
  <si>
    <t>24/01/2019</t>
  </si>
  <si>
    <t>FORMA FUND</t>
  </si>
  <si>
    <t>17/08/2017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</si>
  <si>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</si>
  <si>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</si>
  <si>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</si>
  <si>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</si>
  <si>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</si>
  <si>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</si>
  <si>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</si>
  <si>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</si>
  <si>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</si>
  <si>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</si>
  <si>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</si>
  <si>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</si>
  <si>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3.180000 28/04/22</t>
  </si>
  <si>
    <t>ל.ר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</si>
  <si>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</si>
  <si>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</si>
  <si>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</si>
  <si>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</si>
  <si>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</si>
  <si>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</si>
  <si>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</si>
  <si>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</si>
  <si>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</si>
  <si>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</si>
  <si>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</si>
  <si>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</si>
  <si>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</si>
  <si>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</si>
  <si>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</si>
  <si>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</si>
  <si>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</si>
  <si>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</si>
  <si>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1(15) %7142.6 2027/2007</t>
  </si>
  <si>
    <t>31/03/2003</t>
  </si>
  <si>
    <t>תשתיות</t>
  </si>
  <si>
    <t>חוצה ישראל 1(14(%7142.6 2027/2007</t>
  </si>
  <si>
    <t>31/12/2002</t>
  </si>
  <si>
    <t>חוצה ישראל 1(13(%7142.6 2027/2007</t>
  </si>
  <si>
    <t>30/09/2002</t>
  </si>
  <si>
    <t>חוצה ישראל 1(16(%7142.6 2027/2007</t>
  </si>
  <si>
    <t>30/06/2003</t>
  </si>
  <si>
    <t>חוצה ישראל 1(17(%7142.6 2027/2007</t>
  </si>
  <si>
    <t>30/09/2003</t>
  </si>
  <si>
    <t>חוצה ישראל 1(18) %7142.6 2027/2007</t>
  </si>
  <si>
    <t>31/12/2003</t>
  </si>
  <si>
    <t>חוצה ישראל 1(19) %7142.6 2027/2007</t>
  </si>
  <si>
    <t>28/04/2004</t>
  </si>
  <si>
    <t>חוצה ישראל 1(4(%7142.6 2027/2007</t>
  </si>
  <si>
    <t>06/07/2000</t>
  </si>
  <si>
    <t>חוצה ישראל 1(5(%7142.6 2027/2007</t>
  </si>
  <si>
    <t>05/10/2000</t>
  </si>
  <si>
    <t>חוצה ישראל 1(2(%7142.6 2027/2007</t>
  </si>
  <si>
    <t>03/01/2000</t>
  </si>
  <si>
    <t>חוצה ישראל 1(1(%7142.6 2027/2007</t>
  </si>
  <si>
    <t>28/10/1999</t>
  </si>
  <si>
    <t>חוצה ישראל 1 %7142.6 2027/2007</t>
  </si>
  <si>
    <t>30/06/2002</t>
  </si>
  <si>
    <t>31/03/2002</t>
  </si>
  <si>
    <t>28/06/2001</t>
  </si>
  <si>
    <t>30/09/2001</t>
  </si>
  <si>
    <t>31/12/2001</t>
  </si>
  <si>
    <t>31/12/2000</t>
  </si>
  <si>
    <t>29/03/2001</t>
  </si>
  <si>
    <t>חוצה ישראל 1 2027/2007 %7142.6</t>
  </si>
  <si>
    <t>30/03/2000</t>
  </si>
  <si>
    <t>חוצה ישראל 1(12(%7142.6 2027/2007</t>
  </si>
  <si>
    <t>חוצה ישראל 1(11) %7142.6 2027/2007</t>
  </si>
  <si>
    <t>חוצה ישראל 1(9(%7142.6 2027/2007</t>
  </si>
  <si>
    <t>חוצה ישראל 1(10(%7142.6 2027/2007</t>
  </si>
  <si>
    <t>חוצה ישראל 1(8(%7142.6 2027/2007</t>
  </si>
  <si>
    <t>חוצה ישראל 1(6) %7142.6 2027/2007</t>
  </si>
  <si>
    <t>חוצה ישראל 1(7(%7142.6 2027/2007</t>
  </si>
  <si>
    <t>חוצה ישראל 1(3( 2027/2007 %7142.6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</si>
  <si>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</si>
  <si>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</si>
  <si>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</si>
  <si>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</si>
  <si>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</si>
  <si>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</si>
  <si>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</si>
  <si>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</si>
  <si>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</si>
  <si>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</si>
  <si>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</si>
  <si>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</si>
  <si>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</si>
  <si>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</si>
  <si>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</si>
  <si>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</si>
  <si>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</si>
  <si>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</si>
  <si>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</si>
  <si>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</si>
  <si>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</si>
  <si>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</si>
  <si>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</si>
  <si>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</si>
  <si>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</si>
  <si>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</si>
  <si>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</si>
  <si>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</si>
  <si>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</si>
  <si>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</si>
  <si>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</si>
  <si>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</si>
  <si>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</si>
  <si>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</si>
  <si>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</si>
  <si>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</si>
  <si>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</si>
  <si>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</si>
  <si>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אלטו 3</t>
  </si>
  <si>
    <t xml:space="preserve">31/12/2024 </t>
  </si>
  <si>
    <t>דובר 10</t>
  </si>
  <si>
    <t xml:space="preserve">31/12/2029 </t>
  </si>
  <si>
    <t>המילטון ליין 4</t>
  </si>
  <si>
    <t xml:space="preserve">30/04/2029 </t>
  </si>
  <si>
    <t>וינטאג' 5 אקסס</t>
  </si>
  <si>
    <t xml:space="preserve">31/07/2031 </t>
  </si>
  <si>
    <t>יסודות נדל"ן ג</t>
  </si>
  <si>
    <t xml:space="preserve">30/11/2027 </t>
  </si>
  <si>
    <t>מונטה</t>
  </si>
  <si>
    <t xml:space="preserve">31/12/2023 </t>
  </si>
  <si>
    <t>פורטיסימו 2</t>
  </si>
  <si>
    <t xml:space="preserve">01/10/2023 </t>
  </si>
  <si>
    <t>פורמה</t>
  </si>
  <si>
    <t xml:space="preserve">31/07/2025 </t>
  </si>
  <si>
    <t xml:space="preserve">31/12/2022 </t>
  </si>
  <si>
    <t>פימי אופרטוניטי 2</t>
  </si>
  <si>
    <t>פלנוס מזנין</t>
  </si>
  <si>
    <t>פרופימקס</t>
  </si>
  <si>
    <t xml:space="preserve">00/01/1900 </t>
  </si>
  <si>
    <t>קיי סי פי אס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</si>
  <si>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</si>
  <si>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</si>
  <si>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</si>
  <si>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</si>
  <si>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</si>
  <si>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</si>
  <si>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</si>
  <si>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</si>
  <si>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</si>
  <si>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</si>
  <si>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</si>
  <si>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</si>
  <si>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CHKP US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</si>
</sst>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4" fontId="0" fillId="0" borderId="0" xfId="0" applyNumberFormat="1"/>
    <xf numFmtId="1" fontId="41" fillId="4" borderId="1" xfId="0" applyNumberFormat="1" applyFont="1" applyFill="1" applyBorder="1" applyAlignment="1" applyProtection="1">
      <alignment horizontal="right"/>
      <protection locked="0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rightToLeft="1" tabSelected="1" workbookViewId="0">
      <selection activeCell="E42" sqref="E42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 t="s">
        <v>6</v>
      </c>
    </row>
    <row r="5" spans="1:4" x14ac:dyDescent="0.2">
      <c r="B5" s="37" t="s">
        <v>6</v>
      </c>
      <c r="C5" s="37" t="s">
        <v>6</v>
      </c>
    </row>
    <row r="6" spans="1:4" x14ac:dyDescent="0.2">
      <c r="B6" s="1" t="s">
        <v>7</v>
      </c>
      <c r="C6" s="1" t="s">
        <v>6</v>
      </c>
      <c r="D6" s="1" t="s">
        <v>6</v>
      </c>
    </row>
    <row r="7" spans="1:4" x14ac:dyDescent="0.2">
      <c r="B7" s="1" t="s">
        <v>6</v>
      </c>
      <c r="C7" s="2" t="s">
        <v>8</v>
      </c>
      <c r="D7" s="2" t="s">
        <v>9</v>
      </c>
    </row>
    <row r="8" spans="1:4" x14ac:dyDescent="0.2">
      <c r="B8" s="1" t="s">
        <v>6</v>
      </c>
      <c r="C8" s="2" t="s">
        <v>10</v>
      </c>
      <c r="D8" s="2" t="s">
        <v>11</v>
      </c>
    </row>
    <row r="9" spans="1:4" x14ac:dyDescent="0.2">
      <c r="B9" s="1" t="s">
        <v>6</v>
      </c>
      <c r="C9" s="2" t="s">
        <v>12</v>
      </c>
      <c r="D9" s="2" t="s">
        <v>13</v>
      </c>
    </row>
    <row r="10" spans="1:4" x14ac:dyDescent="0.2">
      <c r="B10" s="3" t="s">
        <v>14</v>
      </c>
      <c r="C10" s="4" t="s">
        <v>6</v>
      </c>
      <c r="D10" s="4" t="s">
        <v>6</v>
      </c>
    </row>
    <row r="11" spans="1:4" x14ac:dyDescent="0.2">
      <c r="A11" s="5" t="s">
        <v>15</v>
      </c>
      <c r="B11" s="1" t="s">
        <v>16</v>
      </c>
      <c r="C11" s="6">
        <v>19816.38</v>
      </c>
      <c r="D11" s="7">
        <v>4.9700000000000001E-2</v>
      </c>
    </row>
    <row r="12" spans="1:4" x14ac:dyDescent="0.2">
      <c r="B12" s="1" t="s">
        <v>17</v>
      </c>
      <c r="C12" s="4" t="s">
        <v>6</v>
      </c>
      <c r="D12" s="4" t="s">
        <v>6</v>
      </c>
    </row>
    <row r="13" spans="1:4" x14ac:dyDescent="0.2">
      <c r="A13" s="8" t="s">
        <v>15</v>
      </c>
      <c r="B13" s="1" t="s">
        <v>18</v>
      </c>
      <c r="C13" s="6">
        <v>80383.28</v>
      </c>
      <c r="D13" s="7">
        <v>0.2016</v>
      </c>
    </row>
    <row r="14" spans="1:4" x14ac:dyDescent="0.2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2">
      <c r="A15" s="10" t="s">
        <v>15</v>
      </c>
      <c r="B15" s="1" t="s">
        <v>20</v>
      </c>
      <c r="C15" s="6">
        <v>55160.53</v>
      </c>
      <c r="D15" s="7">
        <v>0.1384</v>
      </c>
    </row>
    <row r="16" spans="1:4" x14ac:dyDescent="0.2">
      <c r="A16" s="11" t="s">
        <v>15</v>
      </c>
      <c r="B16" s="1" t="s">
        <v>21</v>
      </c>
      <c r="C16" s="6">
        <f>+מניות!L11</f>
        <v>110348.6</v>
      </c>
      <c r="D16" s="7">
        <v>0.27679999999999999</v>
      </c>
    </row>
    <row r="17" spans="1:4" x14ac:dyDescent="0.2">
      <c r="A17" s="12" t="s">
        <v>15</v>
      </c>
      <c r="B17" s="1" t="s">
        <v>22</v>
      </c>
      <c r="C17" s="6">
        <f>+'קרנות סל'!K11</f>
        <v>91295.339999999982</v>
      </c>
      <c r="D17" s="7">
        <v>0.22900000000000001</v>
      </c>
    </row>
    <row r="18" spans="1:4" x14ac:dyDescent="0.2">
      <c r="A18" s="13" t="s">
        <v>15</v>
      </c>
      <c r="B18" s="1" t="s">
        <v>23</v>
      </c>
      <c r="C18" s="6">
        <v>6554.17</v>
      </c>
      <c r="D18" s="7">
        <v>1.6400000000000001E-2</v>
      </c>
    </row>
    <row r="19" spans="1:4" x14ac:dyDescent="0.2">
      <c r="A19" s="14" t="s">
        <v>15</v>
      </c>
      <c r="B19" s="1" t="s">
        <v>24</v>
      </c>
      <c r="C19" s="6">
        <v>294.24</v>
      </c>
      <c r="D19" s="7">
        <v>6.9999999999999999E-4</v>
      </c>
    </row>
    <row r="20" spans="1:4" x14ac:dyDescent="0.2">
      <c r="A20" s="15" t="s">
        <v>15</v>
      </c>
      <c r="B20" s="1" t="s">
        <v>25</v>
      </c>
      <c r="C20" s="6">
        <v>0</v>
      </c>
      <c r="D20" s="7">
        <v>0</v>
      </c>
    </row>
    <row r="21" spans="1:4" x14ac:dyDescent="0.2">
      <c r="A21" s="16" t="s">
        <v>15</v>
      </c>
      <c r="B21" s="1" t="s">
        <v>26</v>
      </c>
      <c r="C21" s="6">
        <v>0</v>
      </c>
      <c r="D21" s="7">
        <v>0</v>
      </c>
    </row>
    <row r="22" spans="1:4" x14ac:dyDescent="0.2">
      <c r="A22" s="17" t="s">
        <v>15</v>
      </c>
      <c r="B22" s="1" t="s">
        <v>27</v>
      </c>
      <c r="C22" s="6">
        <v>1276.57</v>
      </c>
      <c r="D22" s="7">
        <v>3.2000000000000002E-3</v>
      </c>
    </row>
    <row r="23" spans="1:4" x14ac:dyDescent="0.2">
      <c r="B23" s="1" t="s">
        <v>28</v>
      </c>
      <c r="C23" s="4" t="s">
        <v>6</v>
      </c>
      <c r="D23" s="4" t="s">
        <v>6</v>
      </c>
    </row>
    <row r="24" spans="1:4" x14ac:dyDescent="0.2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">
      <c r="A26" s="20" t="s">
        <v>15</v>
      </c>
      <c r="B26" s="1" t="s">
        <v>20</v>
      </c>
      <c r="C26" s="6">
        <v>1928.33</v>
      </c>
      <c r="D26" s="7">
        <v>4.7999999999999996E-3</v>
      </c>
    </row>
    <row r="27" spans="1:4" x14ac:dyDescent="0.2">
      <c r="A27" s="21" t="s">
        <v>15</v>
      </c>
      <c r="B27" s="1" t="s">
        <v>21</v>
      </c>
      <c r="C27" s="6">
        <v>287.81</v>
      </c>
      <c r="D27" s="7">
        <v>6.9999999999999999E-4</v>
      </c>
    </row>
    <row r="28" spans="1:4" x14ac:dyDescent="0.2">
      <c r="A28" s="22" t="s">
        <v>15</v>
      </c>
      <c r="B28" s="1" t="s">
        <v>29</v>
      </c>
      <c r="C28" s="6">
        <v>24897.19</v>
      </c>
      <c r="D28" s="7">
        <v>6.2399999999999997E-2</v>
      </c>
    </row>
    <row r="29" spans="1:4" x14ac:dyDescent="0.2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">
      <c r="A31" s="25" t="s">
        <v>15</v>
      </c>
      <c r="B31" s="1" t="s">
        <v>32</v>
      </c>
      <c r="C31" s="6">
        <v>128.99</v>
      </c>
      <c r="D31" s="7">
        <v>2.9999999999999997E-4</v>
      </c>
    </row>
    <row r="32" spans="1:4" x14ac:dyDescent="0.2">
      <c r="A32" s="26" t="s">
        <v>15</v>
      </c>
      <c r="B32" s="1" t="s">
        <v>33</v>
      </c>
      <c r="C32" s="6">
        <v>0</v>
      </c>
      <c r="D32" s="7">
        <v>0</v>
      </c>
    </row>
    <row r="33" spans="1:6" x14ac:dyDescent="0.2">
      <c r="A33" s="27" t="s">
        <v>15</v>
      </c>
      <c r="B33" s="1" t="s">
        <v>34</v>
      </c>
      <c r="C33" s="6">
        <v>6282.48</v>
      </c>
      <c r="D33" s="7">
        <v>1.5800000000000002E-2</v>
      </c>
    </row>
    <row r="34" spans="1:6" x14ac:dyDescent="0.2">
      <c r="A34" s="28" t="s">
        <v>15</v>
      </c>
      <c r="B34" s="1" t="s">
        <v>35</v>
      </c>
      <c r="C34" s="6">
        <v>0</v>
      </c>
      <c r="D34" s="7">
        <v>0</v>
      </c>
    </row>
    <row r="35" spans="1:6" x14ac:dyDescent="0.2">
      <c r="A35" s="29" t="s">
        <v>15</v>
      </c>
      <c r="B35" s="1" t="s">
        <v>36</v>
      </c>
      <c r="C35" s="6">
        <v>0</v>
      </c>
      <c r="D35" s="7">
        <v>0</v>
      </c>
    </row>
    <row r="36" spans="1:6" x14ac:dyDescent="0.2">
      <c r="A36" s="30" t="s">
        <v>15</v>
      </c>
      <c r="B36" s="1" t="s">
        <v>37</v>
      </c>
      <c r="C36" s="6">
        <v>0</v>
      </c>
      <c r="D36" s="7">
        <v>0</v>
      </c>
    </row>
    <row r="37" spans="1:6" x14ac:dyDescent="0.2">
      <c r="A37" s="31" t="s">
        <v>15</v>
      </c>
      <c r="B37" s="1" t="s">
        <v>38</v>
      </c>
      <c r="C37" s="6">
        <v>0</v>
      </c>
      <c r="D37" s="7">
        <v>0</v>
      </c>
    </row>
    <row r="38" spans="1:6" x14ac:dyDescent="0.2">
      <c r="B38" s="3" t="s">
        <v>39</v>
      </c>
      <c r="C38" s="4" t="s">
        <v>6</v>
      </c>
      <c r="D38" s="4" t="s">
        <v>6</v>
      </c>
    </row>
    <row r="39" spans="1:6" x14ac:dyDescent="0.2">
      <c r="A39" s="32" t="s">
        <v>15</v>
      </c>
      <c r="B39" s="1" t="s">
        <v>40</v>
      </c>
      <c r="C39" s="6">
        <v>0</v>
      </c>
      <c r="D39" s="7">
        <v>0</v>
      </c>
    </row>
    <row r="40" spans="1:6" x14ac:dyDescent="0.2">
      <c r="A40" s="33" t="s">
        <v>15</v>
      </c>
      <c r="B40" s="1" t="s">
        <v>41</v>
      </c>
      <c r="C40" s="6">
        <v>0</v>
      </c>
      <c r="D40" s="7">
        <v>0</v>
      </c>
    </row>
    <row r="41" spans="1:6" x14ac:dyDescent="0.2">
      <c r="A41" s="34" t="s">
        <v>15</v>
      </c>
      <c r="B41" s="1" t="s">
        <v>42</v>
      </c>
      <c r="C41" s="6">
        <v>0</v>
      </c>
      <c r="D41" s="7">
        <v>0</v>
      </c>
    </row>
    <row r="42" spans="1:6" x14ac:dyDescent="0.2">
      <c r="B42" s="1" t="s">
        <v>43</v>
      </c>
      <c r="C42" s="6">
        <v>398653.92</v>
      </c>
      <c r="D42" s="7">
        <v>1</v>
      </c>
      <c r="F42" s="46"/>
    </row>
    <row r="43" spans="1:6" x14ac:dyDescent="0.2">
      <c r="A43" s="35" t="s">
        <v>15</v>
      </c>
      <c r="B43" s="1" t="s">
        <v>44</v>
      </c>
      <c r="C43" s="6">
        <v>6081.94</v>
      </c>
      <c r="D43" s="4" t="s">
        <v>6</v>
      </c>
    </row>
    <row r="44" spans="1:6" x14ac:dyDescent="0.2">
      <c r="B44" s="36" t="s">
        <v>45</v>
      </c>
      <c r="C44" s="4" t="s">
        <v>6</v>
      </c>
      <c r="D44" s="4" t="s">
        <v>6</v>
      </c>
    </row>
    <row r="45" spans="1:6" x14ac:dyDescent="0.2">
      <c r="C45" s="1" t="s">
        <v>46</v>
      </c>
      <c r="D45" s="1" t="s">
        <v>47</v>
      </c>
    </row>
    <row r="46" spans="1:6" x14ac:dyDescent="0.2">
      <c r="C46" s="1" t="s">
        <v>12</v>
      </c>
      <c r="D46" s="1" t="s">
        <v>13</v>
      </c>
    </row>
    <row r="47" spans="1:6" x14ac:dyDescent="0.2">
      <c r="C47" s="4" t="s">
        <v>48</v>
      </c>
      <c r="D47" s="4" t="s">
        <v>49</v>
      </c>
    </row>
    <row r="48" spans="1:6" x14ac:dyDescent="0.2">
      <c r="C48" s="4" t="s">
        <v>50</v>
      </c>
      <c r="D48" s="4" t="s">
        <v>51</v>
      </c>
    </row>
    <row r="49" spans="2:4" x14ac:dyDescent="0.2">
      <c r="C49" s="4" t="s">
        <v>52</v>
      </c>
      <c r="D49" s="4" t="s">
        <v>53</v>
      </c>
    </row>
    <row r="50" spans="2:4" x14ac:dyDescent="0.2">
      <c r="C50" s="4" t="s">
        <v>54</v>
      </c>
      <c r="D50" s="4" t="s">
        <v>55</v>
      </c>
    </row>
    <row r="51" spans="2:4" x14ac:dyDescent="0.2">
      <c r="C51" s="4" t="s">
        <v>56</v>
      </c>
      <c r="D51" s="4" t="s">
        <v>57</v>
      </c>
    </row>
    <row r="52" spans="2:4" x14ac:dyDescent="0.2">
      <c r="C52" s="4" t="s">
        <v>58</v>
      </c>
      <c r="D52" s="4" t="s">
        <v>59</v>
      </c>
    </row>
    <row r="53" spans="2:4" x14ac:dyDescent="0.2">
      <c r="B53" s="48" t="s">
        <v>60</v>
      </c>
      <c r="C53" s="49"/>
      <c r="D53" s="49"/>
    </row>
  </sheetData>
  <mergeCells count="1">
    <mergeCell ref="B53:D53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642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62</v>
      </c>
      <c r="C8" s="1" t="s">
        <v>63</v>
      </c>
      <c r="D8" s="1" t="s">
        <v>106</v>
      </c>
      <c r="E8" s="1" t="s">
        <v>155</v>
      </c>
      <c r="F8" s="1" t="s">
        <v>67</v>
      </c>
      <c r="G8" s="3" t="s">
        <v>109</v>
      </c>
      <c r="H8" s="3" t="s">
        <v>110</v>
      </c>
      <c r="I8" s="1" t="s">
        <v>70</v>
      </c>
      <c r="J8" s="1" t="s">
        <v>156</v>
      </c>
      <c r="K8" s="1" t="s">
        <v>71</v>
      </c>
      <c r="L8" s="1" t="s">
        <v>113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2:13" x14ac:dyDescent="0.2">
      <c r="B11" s="1" t="s">
        <v>643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644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645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646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508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101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644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</row>
    <row r="19" spans="2:13" x14ac:dyDescent="0.2">
      <c r="B19" s="1" t="s">
        <v>647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</row>
    <row r="20" spans="2:13" x14ac:dyDescent="0.2">
      <c r="B20" s="1" t="s">
        <v>646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648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508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2">
      <c r="B23" s="36" t="s">
        <v>103</v>
      </c>
    </row>
    <row r="24" spans="2:13" x14ac:dyDescent="0.2">
      <c r="B24" s="36" t="s">
        <v>149</v>
      </c>
    </row>
    <row r="25" spans="2:13" x14ac:dyDescent="0.2">
      <c r="B25" s="36" t="s">
        <v>150</v>
      </c>
    </row>
    <row r="26" spans="2:13" x14ac:dyDescent="0.2">
      <c r="B26" s="36" t="s">
        <v>151</v>
      </c>
    </row>
    <row r="27" spans="2:13" x14ac:dyDescent="0.2">
      <c r="B27" s="58" t="s">
        <v>60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649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62</v>
      </c>
      <c r="C8" s="1" t="s">
        <v>63</v>
      </c>
      <c r="D8" s="1" t="s">
        <v>106</v>
      </c>
      <c r="E8" s="1" t="s">
        <v>155</v>
      </c>
      <c r="F8" s="1" t="s">
        <v>67</v>
      </c>
      <c r="G8" s="3" t="s">
        <v>109</v>
      </c>
      <c r="H8" s="3" t="s">
        <v>110</v>
      </c>
      <c r="I8" s="1" t="s">
        <v>70</v>
      </c>
      <c r="J8" s="1" t="s">
        <v>71</v>
      </c>
      <c r="K8" s="3" t="s">
        <v>113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6</v>
      </c>
    </row>
    <row r="11" spans="2:12" x14ac:dyDescent="0.2">
      <c r="B11" s="1" t="s">
        <v>650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38">
        <v>0</v>
      </c>
      <c r="K11" s="38">
        <v>0</v>
      </c>
      <c r="L11" s="1" t="s">
        <v>6</v>
      </c>
    </row>
    <row r="12" spans="2:12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">
      <c r="B13" s="1" t="s">
        <v>101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">
      <c r="B14" s="36" t="s">
        <v>103</v>
      </c>
    </row>
    <row r="15" spans="2:12" x14ac:dyDescent="0.2">
      <c r="B15" s="36" t="s">
        <v>149</v>
      </c>
    </row>
    <row r="16" spans="2:12" x14ac:dyDescent="0.2">
      <c r="B16" s="36" t="s">
        <v>150</v>
      </c>
    </row>
    <row r="17" spans="2:12" x14ac:dyDescent="0.2">
      <c r="B17" s="36" t="s">
        <v>151</v>
      </c>
    </row>
    <row r="18" spans="2:12" x14ac:dyDescent="0.2">
      <c r="B18" s="59" t="s">
        <v>60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2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651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62</v>
      </c>
      <c r="C8" s="1" t="s">
        <v>63</v>
      </c>
      <c r="D8" s="1" t="s">
        <v>652</v>
      </c>
      <c r="E8" s="1" t="s">
        <v>65</v>
      </c>
      <c r="F8" s="1" t="s">
        <v>66</v>
      </c>
      <c r="G8" s="1" t="s">
        <v>107</v>
      </c>
      <c r="H8" s="1" t="s">
        <v>108</v>
      </c>
      <c r="I8" s="1" t="s">
        <v>67</v>
      </c>
      <c r="J8" s="1" t="s">
        <v>68</v>
      </c>
      <c r="K8" s="1" t="s">
        <v>69</v>
      </c>
      <c r="L8" s="3" t="s">
        <v>109</v>
      </c>
      <c r="M8" s="3" t="s">
        <v>110</v>
      </c>
      <c r="N8" s="1" t="s">
        <v>70</v>
      </c>
      <c r="O8" s="1" t="s">
        <v>156</v>
      </c>
      <c r="P8" s="1" t="s">
        <v>71</v>
      </c>
      <c r="Q8" s="1" t="s">
        <v>113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114</v>
      </c>
      <c r="I9" s="1" t="s">
        <v>6</v>
      </c>
      <c r="J9" s="1" t="s">
        <v>11</v>
      </c>
      <c r="K9" s="1" t="s">
        <v>11</v>
      </c>
      <c r="L9" s="3" t="s">
        <v>115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6</v>
      </c>
    </row>
    <row r="11" spans="2:18" x14ac:dyDescent="0.2">
      <c r="B11" s="1" t="s">
        <v>653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4.5</v>
      </c>
      <c r="I11" s="1" t="s">
        <v>6</v>
      </c>
      <c r="J11" s="38">
        <v>3.8E-3</v>
      </c>
      <c r="K11" s="38">
        <v>8.0000000000000002E-3</v>
      </c>
      <c r="L11" s="39">
        <v>1301311.55</v>
      </c>
      <c r="M11" s="1" t="s">
        <v>6</v>
      </c>
      <c r="N11" s="39">
        <v>1276.57</v>
      </c>
      <c r="O11" s="1" t="s">
        <v>6</v>
      </c>
      <c r="P11" s="38">
        <v>1</v>
      </c>
      <c r="Q11" s="38">
        <v>3.2000000000000002E-3</v>
      </c>
      <c r="R11" s="1" t="s">
        <v>6</v>
      </c>
    </row>
    <row r="12" spans="2:18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4.5</v>
      </c>
      <c r="I12" s="1" t="s">
        <v>6</v>
      </c>
      <c r="J12" s="38">
        <v>3.8E-3</v>
      </c>
      <c r="K12" s="38">
        <v>8.0000000000000002E-3</v>
      </c>
      <c r="L12" s="39">
        <v>1301311.55</v>
      </c>
      <c r="M12" s="1" t="s">
        <v>6</v>
      </c>
      <c r="N12" s="39">
        <v>1276.57</v>
      </c>
      <c r="O12" s="1" t="s">
        <v>6</v>
      </c>
      <c r="P12" s="38">
        <v>1</v>
      </c>
      <c r="Q12" s="38">
        <v>3.2000000000000002E-3</v>
      </c>
      <c r="R12" s="1" t="s">
        <v>6</v>
      </c>
    </row>
    <row r="13" spans="2:18" x14ac:dyDescent="0.2">
      <c r="B13" s="1" t="s">
        <v>654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39">
        <v>0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">
      <c r="B14" s="1" t="s">
        <v>655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4.5</v>
      </c>
      <c r="I14" s="1" t="s">
        <v>6</v>
      </c>
      <c r="J14" s="38">
        <v>3.8E-3</v>
      </c>
      <c r="K14" s="38">
        <v>8.0000000000000002E-3</v>
      </c>
      <c r="L14" s="39">
        <v>1301311.55</v>
      </c>
      <c r="M14" s="1" t="s">
        <v>6</v>
      </c>
      <c r="N14" s="39">
        <v>1276.57</v>
      </c>
      <c r="O14" s="1" t="s">
        <v>6</v>
      </c>
      <c r="P14" s="38">
        <v>1</v>
      </c>
      <c r="Q14" s="38">
        <v>3.2000000000000002E-3</v>
      </c>
      <c r="R14" s="1" t="s">
        <v>6</v>
      </c>
    </row>
    <row r="15" spans="2:18" x14ac:dyDescent="0.2">
      <c r="B15" s="40" t="s">
        <v>656</v>
      </c>
      <c r="C15" s="41">
        <v>1162304</v>
      </c>
      <c r="D15" s="40" t="s">
        <v>657</v>
      </c>
      <c r="E15" s="40" t="s">
        <v>175</v>
      </c>
      <c r="F15" s="40" t="s">
        <v>87</v>
      </c>
      <c r="G15" s="40" t="s">
        <v>6</v>
      </c>
      <c r="H15" s="43">
        <v>3.91</v>
      </c>
      <c r="I15" s="40" t="s">
        <v>88</v>
      </c>
      <c r="J15" s="42">
        <v>8.6999999999999994E-3</v>
      </c>
      <c r="K15" s="42">
        <v>2.76E-2</v>
      </c>
      <c r="L15" s="43">
        <v>585000</v>
      </c>
      <c r="M15" s="43">
        <v>88.4</v>
      </c>
      <c r="N15" s="43">
        <v>517.14</v>
      </c>
      <c r="O15" s="42">
        <v>2.0999999999999999E-3</v>
      </c>
      <c r="P15" s="42">
        <v>0.40510000000000002</v>
      </c>
      <c r="Q15" s="42">
        <v>1.2999999999999999E-3</v>
      </c>
      <c r="R15" s="40" t="s">
        <v>6</v>
      </c>
    </row>
    <row r="16" spans="2:18" x14ac:dyDescent="0.2">
      <c r="B16" s="40" t="s">
        <v>658</v>
      </c>
      <c r="C16" s="41">
        <v>1162577</v>
      </c>
      <c r="D16" s="40" t="s">
        <v>659</v>
      </c>
      <c r="E16" s="40" t="s">
        <v>175</v>
      </c>
      <c r="F16" s="40" t="s">
        <v>87</v>
      </c>
      <c r="G16" s="40" t="s">
        <v>6</v>
      </c>
      <c r="H16" s="43">
        <v>4.9000000000000004</v>
      </c>
      <c r="I16" s="40" t="s">
        <v>88</v>
      </c>
      <c r="J16" s="42">
        <v>5.0000000000000001E-4</v>
      </c>
      <c r="K16" s="42">
        <v>-5.4000000000000003E-3</v>
      </c>
      <c r="L16" s="43">
        <v>716311.55</v>
      </c>
      <c r="M16" s="43">
        <v>106.02</v>
      </c>
      <c r="N16" s="43">
        <v>759.43</v>
      </c>
      <c r="O16" s="42">
        <v>1.1000000000000001E-3</v>
      </c>
      <c r="P16" s="42">
        <v>0.59489999999999998</v>
      </c>
      <c r="Q16" s="42">
        <v>1.9E-3</v>
      </c>
      <c r="R16" s="40" t="s">
        <v>6</v>
      </c>
    </row>
    <row r="17" spans="2:18" x14ac:dyDescent="0.2">
      <c r="B17" s="1" t="s">
        <v>660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39">
        <v>0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">
      <c r="B18" s="1" t="s">
        <v>101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654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">
      <c r="B20" s="1" t="s">
        <v>655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2">
      <c r="B21" s="1" t="s">
        <v>661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39">
        <v>0</v>
      </c>
      <c r="M21" s="1" t="s">
        <v>6</v>
      </c>
      <c r="N21" s="39">
        <v>0</v>
      </c>
      <c r="O21" s="1" t="s">
        <v>6</v>
      </c>
      <c r="P21" s="38">
        <v>0</v>
      </c>
      <c r="Q21" s="38">
        <v>0</v>
      </c>
      <c r="R21" s="1" t="s">
        <v>6</v>
      </c>
    </row>
    <row r="22" spans="2:18" x14ac:dyDescent="0.2">
      <c r="B22" s="36" t="s">
        <v>103</v>
      </c>
    </row>
    <row r="23" spans="2:18" x14ac:dyDescent="0.2">
      <c r="B23" s="36" t="s">
        <v>149</v>
      </c>
    </row>
    <row r="24" spans="2:18" x14ac:dyDescent="0.2">
      <c r="B24" s="36" t="s">
        <v>150</v>
      </c>
    </row>
    <row r="25" spans="2:18" x14ac:dyDescent="0.2">
      <c r="B25" s="36" t="s">
        <v>151</v>
      </c>
    </row>
    <row r="26" spans="2:18" x14ac:dyDescent="0.2">
      <c r="B26" s="60" t="s">
        <v>60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</sheetData>
  <mergeCells count="1">
    <mergeCell ref="B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3" t="s">
        <v>105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">
      <c r="B8" s="1" t="s">
        <v>62</v>
      </c>
      <c r="C8" s="1" t="s">
        <v>63</v>
      </c>
      <c r="D8" s="1" t="s">
        <v>65</v>
      </c>
      <c r="E8" s="1" t="s">
        <v>66</v>
      </c>
      <c r="F8" s="1" t="s">
        <v>107</v>
      </c>
      <c r="G8" s="1" t="s">
        <v>108</v>
      </c>
      <c r="H8" s="1" t="s">
        <v>67</v>
      </c>
      <c r="I8" s="1" t="s">
        <v>68</v>
      </c>
      <c r="J8" s="1" t="s">
        <v>69</v>
      </c>
      <c r="K8" s="3" t="s">
        <v>109</v>
      </c>
      <c r="L8" s="3" t="s">
        <v>110</v>
      </c>
      <c r="M8" s="1" t="s">
        <v>8</v>
      </c>
      <c r="N8" s="1" t="s">
        <v>156</v>
      </c>
      <c r="O8" s="1" t="s">
        <v>71</v>
      </c>
      <c r="P8" s="1" t="s">
        <v>113</v>
      </c>
      <c r="Q8" s="1" t="s">
        <v>6</v>
      </c>
    </row>
    <row r="9" spans="2:17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167</v>
      </c>
      <c r="G9" s="1" t="s">
        <v>114</v>
      </c>
      <c r="H9" s="1" t="s">
        <v>6</v>
      </c>
      <c r="I9" s="1" t="s">
        <v>11</v>
      </c>
      <c r="J9" s="1" t="s">
        <v>11</v>
      </c>
      <c r="K9" s="3" t="s">
        <v>115</v>
      </c>
      <c r="L9" s="1" t="s">
        <v>6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6</v>
      </c>
    </row>
    <row r="11" spans="2:17" x14ac:dyDescent="0.2">
      <c r="B11" s="1" t="s">
        <v>122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101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147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663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36" t="s">
        <v>149</v>
      </c>
    </row>
    <row r="17" spans="2:17" x14ac:dyDescent="0.2">
      <c r="B17" s="36" t="s">
        <v>150</v>
      </c>
    </row>
    <row r="18" spans="2:17" x14ac:dyDescent="0.2">
      <c r="B18" s="36" t="s">
        <v>151</v>
      </c>
    </row>
    <row r="19" spans="2:17" x14ac:dyDescent="0.2">
      <c r="B19" s="61" t="s">
        <v>60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62</v>
      </c>
      <c r="C8" s="1" t="s">
        <v>63</v>
      </c>
      <c r="D8" s="1" t="s">
        <v>154</v>
      </c>
      <c r="E8" s="1" t="s">
        <v>64</v>
      </c>
      <c r="F8" s="1" t="s">
        <v>155</v>
      </c>
      <c r="G8" s="1" t="s">
        <v>65</v>
      </c>
      <c r="H8" s="1" t="s">
        <v>66</v>
      </c>
      <c r="I8" s="1" t="s">
        <v>107</v>
      </c>
      <c r="J8" s="1" t="s">
        <v>108</v>
      </c>
      <c r="K8" s="1" t="s">
        <v>67</v>
      </c>
      <c r="L8" s="1" t="s">
        <v>68</v>
      </c>
      <c r="M8" s="1" t="s">
        <v>69</v>
      </c>
      <c r="N8" s="3" t="s">
        <v>109</v>
      </c>
      <c r="O8" s="3" t="s">
        <v>110</v>
      </c>
      <c r="P8" s="1" t="s">
        <v>8</v>
      </c>
      <c r="Q8" s="1" t="s">
        <v>156</v>
      </c>
      <c r="R8" s="1" t="s">
        <v>71</v>
      </c>
      <c r="S8" s="1" t="s">
        <v>113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167</v>
      </c>
      <c r="J9" s="1" t="s">
        <v>114</v>
      </c>
      <c r="K9" s="1" t="s">
        <v>6</v>
      </c>
      <c r="L9" s="1" t="s">
        <v>11</v>
      </c>
      <c r="M9" s="1" t="s">
        <v>11</v>
      </c>
      <c r="N9" s="3" t="s">
        <v>115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6</v>
      </c>
    </row>
    <row r="11" spans="2:20" x14ac:dyDescent="0.2">
      <c r="B11" s="1" t="s">
        <v>160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">
      <c r="B13" s="1" t="s">
        <v>664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">
      <c r="B14" s="1" t="s">
        <v>665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">
      <c r="B15" s="1" t="s">
        <v>162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">
      <c r="B16" s="1" t="s">
        <v>508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">
      <c r="B17" s="1" t="s">
        <v>101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">
      <c r="B18" s="1" t="s">
        <v>666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">
      <c r="B19" s="1" t="s">
        <v>667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">
      <c r="B20" s="36" t="s">
        <v>103</v>
      </c>
    </row>
    <row r="21" spans="2:20" x14ac:dyDescent="0.2">
      <c r="B21" s="36" t="s">
        <v>149</v>
      </c>
    </row>
    <row r="22" spans="2:20" x14ac:dyDescent="0.2">
      <c r="B22" s="36" t="s">
        <v>150</v>
      </c>
    </row>
    <row r="23" spans="2:20" x14ac:dyDescent="0.2">
      <c r="B23" s="36" t="s">
        <v>151</v>
      </c>
    </row>
    <row r="24" spans="2:20" x14ac:dyDescent="0.2">
      <c r="B24" s="62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32"/>
  <sheetViews>
    <sheetView rightToLeft="1" workbookViewId="0">
      <selection activeCell="G33" sqref="A33:G33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166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62</v>
      </c>
      <c r="C8" s="1" t="s">
        <v>63</v>
      </c>
      <c r="D8" s="1" t="s">
        <v>154</v>
      </c>
      <c r="E8" s="1" t="s">
        <v>64</v>
      </c>
      <c r="F8" s="1" t="s">
        <v>155</v>
      </c>
      <c r="G8" s="1" t="s">
        <v>65</v>
      </c>
      <c r="H8" s="1" t="s">
        <v>66</v>
      </c>
      <c r="I8" s="1" t="s">
        <v>107</v>
      </c>
      <c r="J8" s="1" t="s">
        <v>108</v>
      </c>
      <c r="K8" s="1" t="s">
        <v>67</v>
      </c>
      <c r="L8" s="1" t="s">
        <v>68</v>
      </c>
      <c r="M8" s="1" t="s">
        <v>69</v>
      </c>
      <c r="N8" s="3" t="s">
        <v>109</v>
      </c>
      <c r="O8" s="3" t="s">
        <v>110</v>
      </c>
      <c r="P8" s="1" t="s">
        <v>8</v>
      </c>
      <c r="Q8" s="1" t="s">
        <v>156</v>
      </c>
      <c r="R8" s="1" t="s">
        <v>71</v>
      </c>
      <c r="S8" s="1" t="s">
        <v>113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114</v>
      </c>
      <c r="K9" s="1" t="s">
        <v>6</v>
      </c>
      <c r="L9" s="1" t="s">
        <v>11</v>
      </c>
      <c r="M9" s="1" t="s">
        <v>11</v>
      </c>
      <c r="N9" s="3" t="s">
        <v>115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6</v>
      </c>
    </row>
    <row r="11" spans="2:20" x14ac:dyDescent="0.2">
      <c r="B11" s="1" t="s">
        <v>611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1.6</v>
      </c>
      <c r="K11" s="1" t="s">
        <v>6</v>
      </c>
      <c r="L11" s="38">
        <v>4.6100000000000002E-2</v>
      </c>
      <c r="M11" s="38">
        <v>2.3999999999999998E-3</v>
      </c>
      <c r="N11" s="39">
        <v>1942187.13</v>
      </c>
      <c r="O11" s="1" t="s">
        <v>6</v>
      </c>
      <c r="P11" s="39">
        <v>1928.33</v>
      </c>
      <c r="Q11" s="1" t="s">
        <v>6</v>
      </c>
      <c r="R11" s="38">
        <v>1</v>
      </c>
      <c r="S11" s="38">
        <v>4.7999999999999996E-3</v>
      </c>
      <c r="T11" s="1" t="s">
        <v>6</v>
      </c>
    </row>
    <row r="12" spans="2:20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1.6</v>
      </c>
      <c r="K12" s="1" t="s">
        <v>6</v>
      </c>
      <c r="L12" s="38">
        <v>4.6100000000000002E-2</v>
      </c>
      <c r="M12" s="38">
        <v>2.3999999999999998E-3</v>
      </c>
      <c r="N12" s="39">
        <v>1942187.13</v>
      </c>
      <c r="O12" s="1" t="s">
        <v>6</v>
      </c>
      <c r="P12" s="39">
        <v>1928.33</v>
      </c>
      <c r="Q12" s="1" t="s">
        <v>6</v>
      </c>
      <c r="R12" s="38">
        <v>1</v>
      </c>
      <c r="S12" s="38">
        <v>4.7999999999999996E-3</v>
      </c>
      <c r="T12" s="1" t="s">
        <v>6</v>
      </c>
    </row>
    <row r="13" spans="2:20" x14ac:dyDescent="0.2">
      <c r="B13" s="1" t="s">
        <v>664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1.1499999999999999</v>
      </c>
      <c r="K13" s="1" t="s">
        <v>6</v>
      </c>
      <c r="L13" s="38">
        <v>5.7299999999999997E-2</v>
      </c>
      <c r="M13" s="38">
        <v>-1.03E-2</v>
      </c>
      <c r="N13" s="39">
        <v>1218937.56</v>
      </c>
      <c r="O13" s="1" t="s">
        <v>6</v>
      </c>
      <c r="P13" s="39">
        <v>1196.08</v>
      </c>
      <c r="Q13" s="1" t="s">
        <v>6</v>
      </c>
      <c r="R13" s="38">
        <v>0.62029999999999996</v>
      </c>
      <c r="S13" s="38">
        <v>3.0000000000000001E-3</v>
      </c>
      <c r="T13" s="1" t="s">
        <v>6</v>
      </c>
    </row>
    <row r="14" spans="2:20" x14ac:dyDescent="0.2">
      <c r="B14" s="40" t="s">
        <v>668</v>
      </c>
      <c r="C14" s="41">
        <v>1097997</v>
      </c>
      <c r="D14" s="40" t="s">
        <v>170</v>
      </c>
      <c r="E14" s="41">
        <v>513102384</v>
      </c>
      <c r="F14" s="40" t="s">
        <v>669</v>
      </c>
      <c r="G14" s="40" t="s">
        <v>86</v>
      </c>
      <c r="H14" s="40" t="s">
        <v>87</v>
      </c>
      <c r="I14" s="40" t="s">
        <v>670</v>
      </c>
      <c r="J14" s="43">
        <v>1.75</v>
      </c>
      <c r="K14" s="40" t="s">
        <v>88</v>
      </c>
      <c r="L14" s="42">
        <v>7.7499999999999999E-2</v>
      </c>
      <c r="M14" s="42">
        <v>-1.6500000000000001E-2</v>
      </c>
      <c r="N14" s="43">
        <v>228028.29</v>
      </c>
      <c r="O14" s="43">
        <v>152.19</v>
      </c>
      <c r="P14" s="43">
        <v>347.04</v>
      </c>
      <c r="Q14" s="42">
        <v>1E-3</v>
      </c>
      <c r="R14" s="42">
        <v>0.18</v>
      </c>
      <c r="S14" s="42">
        <v>8.9999999999999998E-4</v>
      </c>
      <c r="T14" s="40" t="s">
        <v>6</v>
      </c>
    </row>
    <row r="15" spans="2:20" x14ac:dyDescent="0.2">
      <c r="B15" s="40" t="s">
        <v>671</v>
      </c>
      <c r="C15" s="41">
        <v>6000129</v>
      </c>
      <c r="D15" s="40" t="s">
        <v>170</v>
      </c>
      <c r="E15" s="41">
        <v>520000472</v>
      </c>
      <c r="F15" s="40" t="s">
        <v>189</v>
      </c>
      <c r="G15" s="40" t="s">
        <v>86</v>
      </c>
      <c r="H15" s="40" t="s">
        <v>87</v>
      </c>
      <c r="I15" s="40" t="s">
        <v>672</v>
      </c>
      <c r="J15" s="43">
        <v>0.55000000000000004</v>
      </c>
      <c r="K15" s="40" t="s">
        <v>88</v>
      </c>
      <c r="L15" s="42">
        <v>0.06</v>
      </c>
      <c r="M15" s="42">
        <v>-1.23E-2</v>
      </c>
      <c r="N15" s="43">
        <v>342666.94</v>
      </c>
      <c r="O15" s="43">
        <v>115.01</v>
      </c>
      <c r="P15" s="43">
        <v>394.1</v>
      </c>
      <c r="Q15" s="42">
        <v>2.9999999999999997E-4</v>
      </c>
      <c r="R15" s="42">
        <v>0.2044</v>
      </c>
      <c r="S15" s="42">
        <v>1E-3</v>
      </c>
      <c r="T15" s="40" t="s">
        <v>6</v>
      </c>
    </row>
    <row r="16" spans="2:20" x14ac:dyDescent="0.2">
      <c r="B16" s="40" t="s">
        <v>673</v>
      </c>
      <c r="C16" s="41">
        <v>1154798</v>
      </c>
      <c r="D16" s="40" t="s">
        <v>170</v>
      </c>
      <c r="E16" s="41">
        <v>513893123</v>
      </c>
      <c r="F16" s="40" t="s">
        <v>225</v>
      </c>
      <c r="G16" s="40" t="s">
        <v>215</v>
      </c>
      <c r="H16" s="40" t="s">
        <v>173</v>
      </c>
      <c r="I16" s="40" t="s">
        <v>674</v>
      </c>
      <c r="J16" s="43">
        <v>1.86</v>
      </c>
      <c r="K16" s="40" t="s">
        <v>88</v>
      </c>
      <c r="L16" s="42">
        <v>2.5000000000000001E-2</v>
      </c>
      <c r="M16" s="42">
        <v>-3.5000000000000001E-3</v>
      </c>
      <c r="N16" s="43">
        <v>164824.35</v>
      </c>
      <c r="O16" s="43">
        <v>109.2</v>
      </c>
      <c r="P16" s="43">
        <v>179.99</v>
      </c>
      <c r="Q16" s="42">
        <v>1.6999999999999999E-3</v>
      </c>
      <c r="R16" s="42">
        <v>9.3299999999999994E-2</v>
      </c>
      <c r="S16" s="42">
        <v>4.0000000000000002E-4</v>
      </c>
      <c r="T16" s="40" t="s">
        <v>6</v>
      </c>
    </row>
    <row r="17" spans="2:20" x14ac:dyDescent="0.2">
      <c r="B17" s="40" t="s">
        <v>675</v>
      </c>
      <c r="C17" s="41">
        <v>1139740</v>
      </c>
      <c r="D17" s="40" t="s">
        <v>170</v>
      </c>
      <c r="E17" s="41">
        <v>513893123</v>
      </c>
      <c r="F17" s="40" t="s">
        <v>225</v>
      </c>
      <c r="G17" s="40" t="s">
        <v>226</v>
      </c>
      <c r="H17" s="40" t="s">
        <v>173</v>
      </c>
      <c r="I17" s="40" t="s">
        <v>676</v>
      </c>
      <c r="J17" s="43">
        <v>0.75</v>
      </c>
      <c r="K17" s="40" t="s">
        <v>88</v>
      </c>
      <c r="L17" s="42">
        <v>0.04</v>
      </c>
      <c r="M17" s="42">
        <v>-9.7999999999999997E-3</v>
      </c>
      <c r="N17" s="43">
        <v>106490</v>
      </c>
      <c r="O17" s="43">
        <v>108.93</v>
      </c>
      <c r="P17" s="43">
        <v>116</v>
      </c>
      <c r="Q17" s="42">
        <v>5.9999999999999995E-4</v>
      </c>
      <c r="R17" s="42">
        <v>6.0199999999999997E-2</v>
      </c>
      <c r="S17" s="42">
        <v>2.9999999999999997E-4</v>
      </c>
      <c r="T17" s="40" t="s">
        <v>6</v>
      </c>
    </row>
    <row r="18" spans="2:20" x14ac:dyDescent="0.2">
      <c r="B18" s="40" t="s">
        <v>677</v>
      </c>
      <c r="C18" s="41">
        <v>1101567</v>
      </c>
      <c r="D18" s="40" t="s">
        <v>170</v>
      </c>
      <c r="E18" s="41">
        <v>520041690</v>
      </c>
      <c r="F18" s="40" t="s">
        <v>234</v>
      </c>
      <c r="G18" s="40" t="s">
        <v>237</v>
      </c>
      <c r="H18" s="40" t="s">
        <v>127</v>
      </c>
      <c r="I18" s="40" t="s">
        <v>678</v>
      </c>
      <c r="J18" s="43">
        <v>0.81</v>
      </c>
      <c r="K18" s="40" t="s">
        <v>88</v>
      </c>
      <c r="L18" s="42">
        <v>5.6000000000000001E-2</v>
      </c>
      <c r="M18" s="42">
        <v>2.0000000000000001E-4</v>
      </c>
      <c r="N18" s="43">
        <v>376927.98</v>
      </c>
      <c r="O18" s="43">
        <v>42.17</v>
      </c>
      <c r="P18" s="43">
        <v>158.94999999999999</v>
      </c>
      <c r="Q18" s="42">
        <v>6.9999999999999999E-4</v>
      </c>
      <c r="R18" s="42">
        <v>8.2400000000000001E-2</v>
      </c>
      <c r="S18" s="42">
        <v>4.0000000000000002E-4</v>
      </c>
      <c r="T18" s="40" t="s">
        <v>6</v>
      </c>
    </row>
    <row r="19" spans="2:20" x14ac:dyDescent="0.2">
      <c r="B19" s="1" t="s">
        <v>665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2.34</v>
      </c>
      <c r="K19" s="1" t="s">
        <v>6</v>
      </c>
      <c r="L19" s="38">
        <v>2.76E-2</v>
      </c>
      <c r="M19" s="38">
        <v>2.3E-2</v>
      </c>
      <c r="N19" s="39">
        <v>723249.57</v>
      </c>
      <c r="O19" s="1" t="s">
        <v>6</v>
      </c>
      <c r="P19" s="39">
        <v>732.25</v>
      </c>
      <c r="Q19" s="1" t="s">
        <v>6</v>
      </c>
      <c r="R19" s="38">
        <v>0.37969999999999998</v>
      </c>
      <c r="S19" s="38">
        <v>1.8E-3</v>
      </c>
      <c r="T19" s="1" t="s">
        <v>6</v>
      </c>
    </row>
    <row r="20" spans="2:20" x14ac:dyDescent="0.2">
      <c r="B20" s="40" t="s">
        <v>679</v>
      </c>
      <c r="C20" s="41">
        <v>1138999</v>
      </c>
      <c r="D20" s="40" t="s">
        <v>170</v>
      </c>
      <c r="E20" s="41">
        <v>510687403</v>
      </c>
      <c r="F20" s="40" t="s">
        <v>191</v>
      </c>
      <c r="G20" s="40" t="s">
        <v>246</v>
      </c>
      <c r="H20" s="40" t="s">
        <v>173</v>
      </c>
      <c r="I20" s="40" t="s">
        <v>680</v>
      </c>
      <c r="J20" s="43">
        <v>3.45</v>
      </c>
      <c r="K20" s="40" t="s">
        <v>88</v>
      </c>
      <c r="L20" s="42">
        <v>3.1E-2</v>
      </c>
      <c r="M20" s="42">
        <v>2.7699999999999999E-2</v>
      </c>
      <c r="N20" s="43">
        <v>444969.17</v>
      </c>
      <c r="O20" s="43">
        <v>101.22</v>
      </c>
      <c r="P20" s="43">
        <v>450.4</v>
      </c>
      <c r="Q20" s="42">
        <v>5.0000000000000001E-4</v>
      </c>
      <c r="R20" s="42">
        <v>0.2336</v>
      </c>
      <c r="S20" s="42">
        <v>1.1000000000000001E-3</v>
      </c>
      <c r="T20" s="40" t="s">
        <v>6</v>
      </c>
    </row>
    <row r="21" spans="2:20" x14ac:dyDescent="0.2">
      <c r="B21" s="40" t="s">
        <v>681</v>
      </c>
      <c r="C21" s="41">
        <v>1158799</v>
      </c>
      <c r="D21" s="40" t="s">
        <v>170</v>
      </c>
      <c r="E21" s="41">
        <v>512905423</v>
      </c>
      <c r="F21" s="40" t="s">
        <v>682</v>
      </c>
      <c r="G21" s="40" t="s">
        <v>206</v>
      </c>
      <c r="H21" s="40" t="s">
        <v>87</v>
      </c>
      <c r="I21" s="40" t="s">
        <v>683</v>
      </c>
      <c r="J21" s="43">
        <v>0.17</v>
      </c>
      <c r="K21" s="40" t="s">
        <v>88</v>
      </c>
      <c r="L21" s="42">
        <v>1.14E-2</v>
      </c>
      <c r="M21" s="42">
        <v>6.0000000000000001E-3</v>
      </c>
      <c r="N21" s="43">
        <v>147006.39999999999</v>
      </c>
      <c r="O21" s="43">
        <v>100.28</v>
      </c>
      <c r="P21" s="43">
        <v>147.41999999999999</v>
      </c>
      <c r="Q21" s="42">
        <v>1.8E-3</v>
      </c>
      <c r="R21" s="42">
        <v>7.6399999999999996E-2</v>
      </c>
      <c r="S21" s="42">
        <v>4.0000000000000002E-4</v>
      </c>
      <c r="T21" s="40" t="s">
        <v>6</v>
      </c>
    </row>
    <row r="22" spans="2:20" x14ac:dyDescent="0.2">
      <c r="B22" s="40" t="s">
        <v>684</v>
      </c>
      <c r="C22" s="41">
        <v>1139336</v>
      </c>
      <c r="D22" s="40" t="s">
        <v>170</v>
      </c>
      <c r="E22" s="41">
        <v>511944670</v>
      </c>
      <c r="F22" s="40" t="s">
        <v>682</v>
      </c>
      <c r="G22" s="40" t="s">
        <v>226</v>
      </c>
      <c r="H22" s="40" t="s">
        <v>173</v>
      </c>
      <c r="I22" s="40" t="s">
        <v>685</v>
      </c>
      <c r="J22" s="43">
        <v>1.02</v>
      </c>
      <c r="K22" s="40" t="s">
        <v>88</v>
      </c>
      <c r="L22" s="42">
        <v>3.4200000000000001E-2</v>
      </c>
      <c r="M22" s="42">
        <v>2.6100000000000002E-2</v>
      </c>
      <c r="N22" s="43">
        <v>131274</v>
      </c>
      <c r="O22" s="43">
        <v>102.41</v>
      </c>
      <c r="P22" s="43">
        <v>134.44</v>
      </c>
      <c r="Q22" s="42">
        <v>1.8E-3</v>
      </c>
      <c r="R22" s="42">
        <v>6.9699999999999998E-2</v>
      </c>
      <c r="S22" s="42">
        <v>2.9999999999999997E-4</v>
      </c>
      <c r="T22" s="40" t="s">
        <v>6</v>
      </c>
    </row>
    <row r="23" spans="2:20" x14ac:dyDescent="0.2">
      <c r="B23" s="1" t="s">
        <v>162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0</v>
      </c>
      <c r="K23" s="1" t="s">
        <v>6</v>
      </c>
      <c r="L23" s="38">
        <v>0</v>
      </c>
      <c r="M23" s="38">
        <v>0</v>
      </c>
      <c r="N23" s="39">
        <v>0</v>
      </c>
      <c r="O23" s="1" t="s">
        <v>6</v>
      </c>
      <c r="P23" s="39">
        <v>0</v>
      </c>
      <c r="Q23" s="1" t="s">
        <v>6</v>
      </c>
      <c r="R23" s="38">
        <v>0</v>
      </c>
      <c r="S23" s="38">
        <v>0</v>
      </c>
      <c r="T23" s="1" t="s">
        <v>6</v>
      </c>
    </row>
    <row r="24" spans="2:20" x14ac:dyDescent="0.2">
      <c r="B24" s="1" t="s">
        <v>508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8">
        <v>0</v>
      </c>
      <c r="M24" s="38">
        <v>0</v>
      </c>
      <c r="N24" s="39">
        <v>0</v>
      </c>
      <c r="O24" s="1" t="s">
        <v>6</v>
      </c>
      <c r="P24" s="39">
        <v>0</v>
      </c>
      <c r="Q24" s="1" t="s">
        <v>6</v>
      </c>
      <c r="R24" s="38">
        <v>0</v>
      </c>
      <c r="S24" s="38">
        <v>0</v>
      </c>
      <c r="T24" s="1" t="s">
        <v>6</v>
      </c>
    </row>
    <row r="25" spans="2:20" x14ac:dyDescent="0.2">
      <c r="B25" s="1" t="s">
        <v>101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8">
        <v>0</v>
      </c>
      <c r="M25" s="38">
        <v>0</v>
      </c>
      <c r="N25" s="39">
        <v>0</v>
      </c>
      <c r="O25" s="1" t="s">
        <v>6</v>
      </c>
      <c r="P25" s="39">
        <v>0</v>
      </c>
      <c r="Q25" s="1" t="s">
        <v>6</v>
      </c>
      <c r="R25" s="38">
        <v>0</v>
      </c>
      <c r="S25" s="38">
        <v>0</v>
      </c>
      <c r="T25" s="1" t="s">
        <v>6</v>
      </c>
    </row>
    <row r="26" spans="2:20" x14ac:dyDescent="0.2">
      <c r="B26" s="1" t="s">
        <v>686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0</v>
      </c>
      <c r="K26" s="1" t="s">
        <v>6</v>
      </c>
      <c r="L26" s="38">
        <v>0</v>
      </c>
      <c r="M26" s="38">
        <v>0</v>
      </c>
      <c r="N26" s="39">
        <v>0</v>
      </c>
      <c r="O26" s="1" t="s">
        <v>6</v>
      </c>
      <c r="P26" s="39">
        <v>0</v>
      </c>
      <c r="Q26" s="1" t="s">
        <v>6</v>
      </c>
      <c r="R26" s="38">
        <v>0</v>
      </c>
      <c r="S26" s="38">
        <v>0</v>
      </c>
      <c r="T26" s="1" t="s">
        <v>6</v>
      </c>
    </row>
    <row r="27" spans="2:20" x14ac:dyDescent="0.2">
      <c r="B27" s="1" t="s">
        <v>687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8">
        <v>0</v>
      </c>
      <c r="M27" s="38">
        <v>0</v>
      </c>
      <c r="N27" s="39">
        <v>0</v>
      </c>
      <c r="O27" s="1" t="s">
        <v>6</v>
      </c>
      <c r="P27" s="39">
        <v>0</v>
      </c>
      <c r="Q27" s="1" t="s">
        <v>6</v>
      </c>
      <c r="R27" s="38">
        <v>0</v>
      </c>
      <c r="S27" s="38">
        <v>0</v>
      </c>
      <c r="T27" s="1" t="s">
        <v>6</v>
      </c>
    </row>
    <row r="28" spans="2:20" x14ac:dyDescent="0.2">
      <c r="B28" s="36" t="s">
        <v>103</v>
      </c>
    </row>
    <row r="29" spans="2:20" x14ac:dyDescent="0.2">
      <c r="B29" s="36" t="s">
        <v>149</v>
      </c>
    </row>
    <row r="30" spans="2:20" x14ac:dyDescent="0.2">
      <c r="B30" s="36" t="s">
        <v>150</v>
      </c>
    </row>
    <row r="31" spans="2:20" x14ac:dyDescent="0.2">
      <c r="B31" s="36" t="s">
        <v>151</v>
      </c>
    </row>
    <row r="32" spans="2:20" x14ac:dyDescent="0.2">
      <c r="B32" s="63" t="s">
        <v>60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</sheetData>
  <mergeCells count="1">
    <mergeCell ref="B32:T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N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31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 t="s">
        <v>6</v>
      </c>
    </row>
    <row r="5" spans="2:14" x14ac:dyDescent="0.2">
      <c r="B5" s="37" t="s">
        <v>6</v>
      </c>
      <c r="C5" s="37" t="s">
        <v>6</v>
      </c>
    </row>
    <row r="6" spans="2:14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">
      <c r="B7" s="3" t="s">
        <v>294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">
      <c r="B8" s="1" t="s">
        <v>62</v>
      </c>
      <c r="C8" s="1" t="s">
        <v>63</v>
      </c>
      <c r="D8" s="1" t="s">
        <v>154</v>
      </c>
      <c r="E8" s="1" t="s">
        <v>64</v>
      </c>
      <c r="F8" s="1" t="s">
        <v>155</v>
      </c>
      <c r="G8" s="1" t="s">
        <v>67</v>
      </c>
      <c r="H8" s="3" t="s">
        <v>109</v>
      </c>
      <c r="I8" s="3" t="s">
        <v>110</v>
      </c>
      <c r="J8" s="1" t="s">
        <v>8</v>
      </c>
      <c r="K8" s="1" t="s">
        <v>156</v>
      </c>
      <c r="L8" s="1" t="s">
        <v>71</v>
      </c>
      <c r="M8" s="1" t="s">
        <v>113</v>
      </c>
      <c r="N8" s="1" t="s">
        <v>6</v>
      </c>
    </row>
    <row r="9" spans="2:14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115</v>
      </c>
      <c r="I9" s="1" t="s">
        <v>6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6</v>
      </c>
    </row>
    <row r="11" spans="2:14" x14ac:dyDescent="0.2">
      <c r="B11" s="1" t="s">
        <v>295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110794.05</v>
      </c>
      <c r="I11" s="1" t="s">
        <v>6</v>
      </c>
      <c r="J11" s="39">
        <v>287.81</v>
      </c>
      <c r="K11" s="1" t="s">
        <v>6</v>
      </c>
      <c r="L11" s="38">
        <v>1</v>
      </c>
      <c r="M11" s="38">
        <v>6.9999999999999999E-4</v>
      </c>
      <c r="N11" s="1" t="s">
        <v>6</v>
      </c>
    </row>
    <row r="12" spans="2:14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47137.05</v>
      </c>
      <c r="I12" s="1" t="s">
        <v>6</v>
      </c>
      <c r="J12" s="39">
        <v>88.52</v>
      </c>
      <c r="K12" s="1" t="s">
        <v>6</v>
      </c>
      <c r="L12" s="38">
        <v>0.30759999999999998</v>
      </c>
      <c r="M12" s="38">
        <v>2.0000000000000001E-4</v>
      </c>
      <c r="N12" s="1" t="s">
        <v>6</v>
      </c>
    </row>
    <row r="13" spans="2:14" x14ac:dyDescent="0.2">
      <c r="B13" s="40" t="s">
        <v>688</v>
      </c>
      <c r="C13" s="41">
        <v>100448679</v>
      </c>
      <c r="D13" s="40" t="s">
        <v>170</v>
      </c>
      <c r="E13" s="41">
        <v>520041690</v>
      </c>
      <c r="F13" s="40" t="s">
        <v>234</v>
      </c>
      <c r="G13" s="40" t="s">
        <v>88</v>
      </c>
      <c r="H13" s="43">
        <v>17902.05</v>
      </c>
      <c r="I13" s="43">
        <v>0</v>
      </c>
      <c r="J13" s="43">
        <v>0</v>
      </c>
      <c r="K13" s="42">
        <v>6.9999999999999999E-4</v>
      </c>
      <c r="L13" s="42">
        <v>0</v>
      </c>
      <c r="M13" s="42">
        <v>0</v>
      </c>
      <c r="N13" s="40" t="s">
        <v>6</v>
      </c>
    </row>
    <row r="14" spans="2:14" x14ac:dyDescent="0.2">
      <c r="B14" s="40" t="s">
        <v>689</v>
      </c>
      <c r="C14" s="41">
        <v>62019609</v>
      </c>
      <c r="D14" s="40" t="s">
        <v>170</v>
      </c>
      <c r="E14" s="41">
        <v>514707736</v>
      </c>
      <c r="F14" s="40" t="s">
        <v>170</v>
      </c>
      <c r="G14" s="40" t="s">
        <v>88</v>
      </c>
      <c r="H14" s="43">
        <v>29235</v>
      </c>
      <c r="I14" s="43">
        <v>302.8</v>
      </c>
      <c r="J14" s="43">
        <v>88.52</v>
      </c>
      <c r="K14" s="42">
        <v>0</v>
      </c>
      <c r="L14" s="42">
        <v>0.30759999999999998</v>
      </c>
      <c r="M14" s="42">
        <v>2.0000000000000001E-4</v>
      </c>
      <c r="N14" s="40" t="s">
        <v>6</v>
      </c>
    </row>
    <row r="15" spans="2:14" x14ac:dyDescent="0.2">
      <c r="B15" s="1" t="s">
        <v>101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63657</v>
      </c>
      <c r="I15" s="1" t="s">
        <v>6</v>
      </c>
      <c r="J15" s="39">
        <v>199.29</v>
      </c>
      <c r="K15" s="1" t="s">
        <v>6</v>
      </c>
      <c r="L15" s="38">
        <v>0.69240000000000002</v>
      </c>
      <c r="M15" s="38">
        <v>5.0000000000000001E-4</v>
      </c>
      <c r="N15" s="1" t="s">
        <v>6</v>
      </c>
    </row>
    <row r="16" spans="2:14" x14ac:dyDescent="0.2">
      <c r="B16" s="1" t="s">
        <v>164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9">
        <v>0</v>
      </c>
      <c r="K16" s="1" t="s">
        <v>6</v>
      </c>
      <c r="L16" s="38">
        <v>0</v>
      </c>
      <c r="M16" s="38">
        <v>0</v>
      </c>
      <c r="N16" s="1" t="s">
        <v>6</v>
      </c>
    </row>
    <row r="17" spans="2:14" x14ac:dyDescent="0.2">
      <c r="B17" s="1" t="s">
        <v>163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63657</v>
      </c>
      <c r="I17" s="1" t="s">
        <v>6</v>
      </c>
      <c r="J17" s="39">
        <v>199.29</v>
      </c>
      <c r="K17" s="1" t="s">
        <v>6</v>
      </c>
      <c r="L17" s="38">
        <v>0.69240000000000002</v>
      </c>
      <c r="M17" s="38">
        <v>5.0000000000000001E-4</v>
      </c>
      <c r="N17" s="1" t="s">
        <v>6</v>
      </c>
    </row>
    <row r="18" spans="2:14" x14ac:dyDescent="0.2">
      <c r="B18" s="40" t="s">
        <v>690</v>
      </c>
      <c r="C18" s="41">
        <v>62019377</v>
      </c>
      <c r="D18" s="40" t="s">
        <v>285</v>
      </c>
      <c r="E18" s="41">
        <v>997637</v>
      </c>
      <c r="F18" s="40" t="s">
        <v>417</v>
      </c>
      <c r="G18" s="40" t="s">
        <v>48</v>
      </c>
      <c r="H18" s="43">
        <v>3567</v>
      </c>
      <c r="I18" s="43">
        <v>243</v>
      </c>
      <c r="J18" s="43">
        <v>27.53</v>
      </c>
      <c r="K18" s="42">
        <v>1E-4</v>
      </c>
      <c r="L18" s="42">
        <v>9.5600000000000004E-2</v>
      </c>
      <c r="M18" s="42">
        <v>1E-4</v>
      </c>
      <c r="N18" s="40" t="s">
        <v>6</v>
      </c>
    </row>
    <row r="19" spans="2:14" x14ac:dyDescent="0.2">
      <c r="B19" s="40" t="s">
        <v>691</v>
      </c>
      <c r="C19" s="41">
        <v>62018197</v>
      </c>
      <c r="D19" s="40" t="s">
        <v>285</v>
      </c>
      <c r="E19" s="41">
        <v>997601</v>
      </c>
      <c r="F19" s="40" t="s">
        <v>472</v>
      </c>
      <c r="G19" s="40" t="s">
        <v>48</v>
      </c>
      <c r="H19" s="43">
        <v>60090</v>
      </c>
      <c r="I19" s="43">
        <v>90</v>
      </c>
      <c r="J19" s="43">
        <v>171.76</v>
      </c>
      <c r="K19" s="42">
        <v>1.6000000000000001E-3</v>
      </c>
      <c r="L19" s="42">
        <v>0.5968</v>
      </c>
      <c r="M19" s="42">
        <v>4.0000000000000002E-4</v>
      </c>
      <c r="N19" s="40" t="s">
        <v>6</v>
      </c>
    </row>
    <row r="20" spans="2:14" x14ac:dyDescent="0.2">
      <c r="B20" s="36" t="s">
        <v>103</v>
      </c>
    </row>
    <row r="21" spans="2:14" x14ac:dyDescent="0.2">
      <c r="B21" s="36" t="s">
        <v>149</v>
      </c>
    </row>
    <row r="22" spans="2:14" x14ac:dyDescent="0.2">
      <c r="B22" s="36" t="s">
        <v>150</v>
      </c>
    </row>
    <row r="23" spans="2:14" x14ac:dyDescent="0.2">
      <c r="B23" s="36" t="s">
        <v>151</v>
      </c>
    </row>
    <row r="24" spans="2:14" x14ac:dyDescent="0.2">
      <c r="B24" s="64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</sheetData>
  <mergeCells count="1">
    <mergeCell ref="B24:N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49"/>
  <sheetViews>
    <sheetView rightToLeft="1" workbookViewId="0">
      <selection activeCell="I20" sqref="I20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692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62</v>
      </c>
      <c r="C8" s="1" t="s">
        <v>63</v>
      </c>
      <c r="D8" s="1" t="s">
        <v>67</v>
      </c>
      <c r="E8" s="1" t="s">
        <v>107</v>
      </c>
      <c r="F8" s="3" t="s">
        <v>109</v>
      </c>
      <c r="G8" s="3" t="s">
        <v>110</v>
      </c>
      <c r="H8" s="1" t="s">
        <v>8</v>
      </c>
      <c r="I8" s="1" t="s">
        <v>156</v>
      </c>
      <c r="J8" s="1" t="s">
        <v>71</v>
      </c>
      <c r="K8" s="1" t="s">
        <v>113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167</v>
      </c>
      <c r="F9" s="3" t="s">
        <v>115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6</v>
      </c>
    </row>
    <row r="11" spans="2:12" x14ac:dyDescent="0.2">
      <c r="B11" s="1" t="s">
        <v>693</v>
      </c>
      <c r="C11" s="1" t="s">
        <v>6</v>
      </c>
      <c r="D11" s="1" t="s">
        <v>6</v>
      </c>
      <c r="E11" s="1" t="s">
        <v>6</v>
      </c>
      <c r="F11" s="39">
        <v>9995632.6600000001</v>
      </c>
      <c r="G11" s="1" t="s">
        <v>6</v>
      </c>
      <c r="H11" s="39">
        <v>24897.19</v>
      </c>
      <c r="I11" s="1" t="s">
        <v>6</v>
      </c>
      <c r="J11" s="38">
        <v>1</v>
      </c>
      <c r="K11" s="38">
        <v>6.2399999999999997E-2</v>
      </c>
      <c r="L11" s="1" t="s">
        <v>6</v>
      </c>
    </row>
    <row r="12" spans="2:12" x14ac:dyDescent="0.2">
      <c r="B12" s="1" t="s">
        <v>694</v>
      </c>
      <c r="C12" s="1" t="s">
        <v>6</v>
      </c>
      <c r="D12" s="1" t="s">
        <v>6</v>
      </c>
      <c r="E12" s="1" t="s">
        <v>6</v>
      </c>
      <c r="F12" s="39">
        <v>4102367</v>
      </c>
      <c r="G12" s="1" t="s">
        <v>6</v>
      </c>
      <c r="H12" s="39">
        <v>6103.04</v>
      </c>
      <c r="I12" s="1" t="s">
        <v>6</v>
      </c>
      <c r="J12" s="38">
        <v>0.24510000000000001</v>
      </c>
      <c r="K12" s="38">
        <v>1.5299999999999999E-2</v>
      </c>
      <c r="L12" s="1" t="s">
        <v>6</v>
      </c>
    </row>
    <row r="13" spans="2:12" x14ac:dyDescent="0.2">
      <c r="B13" s="1" t="s">
        <v>695</v>
      </c>
      <c r="C13" s="1" t="s">
        <v>6</v>
      </c>
      <c r="D13" s="1" t="s">
        <v>6</v>
      </c>
      <c r="E13" s="1" t="s">
        <v>6</v>
      </c>
      <c r="F13" s="39">
        <v>784724</v>
      </c>
      <c r="G13" s="1" t="s">
        <v>6</v>
      </c>
      <c r="H13" s="39">
        <v>2211.88</v>
      </c>
      <c r="I13" s="1" t="s">
        <v>6</v>
      </c>
      <c r="J13" s="38">
        <v>8.8800000000000004E-2</v>
      </c>
      <c r="K13" s="38">
        <v>5.4999999999999997E-3</v>
      </c>
      <c r="L13" s="1" t="s">
        <v>6</v>
      </c>
    </row>
    <row r="14" spans="2:12" x14ac:dyDescent="0.2">
      <c r="B14" s="40" t="s">
        <v>696</v>
      </c>
      <c r="C14" s="41">
        <v>9840907</v>
      </c>
      <c r="D14" s="40" t="s">
        <v>48</v>
      </c>
      <c r="E14" s="40" t="s">
        <v>697</v>
      </c>
      <c r="F14" s="43">
        <v>193568</v>
      </c>
      <c r="G14" s="43">
        <v>3.32</v>
      </c>
      <c r="H14" s="43">
        <v>20.41</v>
      </c>
      <c r="I14" s="42">
        <v>1.9400000000000001E-2</v>
      </c>
      <c r="J14" s="42">
        <v>8.0000000000000004E-4</v>
      </c>
      <c r="K14" s="42">
        <v>0</v>
      </c>
      <c r="L14" s="40" t="s">
        <v>6</v>
      </c>
    </row>
    <row r="15" spans="2:12" x14ac:dyDescent="0.2">
      <c r="B15" s="40" t="s">
        <v>698</v>
      </c>
      <c r="C15" s="41">
        <v>62015334</v>
      </c>
      <c r="D15" s="40" t="s">
        <v>48</v>
      </c>
      <c r="E15" s="40" t="s">
        <v>699</v>
      </c>
      <c r="F15" s="43">
        <v>524130</v>
      </c>
      <c r="G15" s="43">
        <v>129.22</v>
      </c>
      <c r="H15" s="43">
        <v>2151.04</v>
      </c>
      <c r="I15" s="42">
        <v>6.4999999999999997E-3</v>
      </c>
      <c r="J15" s="42">
        <v>8.6400000000000005E-2</v>
      </c>
      <c r="K15" s="42">
        <v>5.4000000000000003E-3</v>
      </c>
      <c r="L15" s="40" t="s">
        <v>6</v>
      </c>
    </row>
    <row r="16" spans="2:12" x14ac:dyDescent="0.2">
      <c r="B16" s="40" t="s">
        <v>700</v>
      </c>
      <c r="C16" s="41">
        <v>62019369</v>
      </c>
      <c r="D16" s="40" t="s">
        <v>48</v>
      </c>
      <c r="E16" s="40" t="s">
        <v>701</v>
      </c>
      <c r="F16" s="43">
        <v>67026</v>
      </c>
      <c r="G16" s="43">
        <v>18.989999999999998</v>
      </c>
      <c r="H16" s="43">
        <v>40.42</v>
      </c>
      <c r="I16" s="42">
        <v>4.0000000000000002E-4</v>
      </c>
      <c r="J16" s="42">
        <v>1.6000000000000001E-3</v>
      </c>
      <c r="K16" s="42">
        <v>1E-4</v>
      </c>
      <c r="L16" s="40" t="s">
        <v>6</v>
      </c>
    </row>
    <row r="17" spans="2:12" x14ac:dyDescent="0.2">
      <c r="B17" s="1" t="s">
        <v>702</v>
      </c>
      <c r="C17" s="1" t="s">
        <v>6</v>
      </c>
      <c r="D17" s="1" t="s">
        <v>6</v>
      </c>
      <c r="E17" s="1" t="s">
        <v>6</v>
      </c>
      <c r="F17" s="39">
        <v>0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</row>
    <row r="18" spans="2:12" x14ac:dyDescent="0.2">
      <c r="B18" s="1" t="s">
        <v>703</v>
      </c>
      <c r="C18" s="1" t="s">
        <v>6</v>
      </c>
      <c r="D18" s="1" t="s">
        <v>6</v>
      </c>
      <c r="E18" s="1" t="s">
        <v>6</v>
      </c>
      <c r="F18" s="39">
        <v>614074</v>
      </c>
      <c r="G18" s="1" t="s">
        <v>6</v>
      </c>
      <c r="H18" s="39">
        <v>576.61</v>
      </c>
      <c r="I18" s="1" t="s">
        <v>6</v>
      </c>
      <c r="J18" s="38">
        <v>2.3199999999999998E-2</v>
      </c>
      <c r="K18" s="38">
        <v>1.4E-3</v>
      </c>
      <c r="L18" s="1" t="s">
        <v>6</v>
      </c>
    </row>
    <row r="19" spans="2:12" x14ac:dyDescent="0.2">
      <c r="B19" s="40" t="s">
        <v>704</v>
      </c>
      <c r="C19" s="41">
        <v>500004050</v>
      </c>
      <c r="D19" s="40" t="s">
        <v>88</v>
      </c>
      <c r="E19" s="40" t="s">
        <v>705</v>
      </c>
      <c r="F19" s="43">
        <v>614074</v>
      </c>
      <c r="G19" s="43">
        <v>93.9</v>
      </c>
      <c r="H19" s="43">
        <v>576.61</v>
      </c>
      <c r="I19" s="42">
        <v>0</v>
      </c>
      <c r="J19" s="42">
        <v>2.3199999999999998E-2</v>
      </c>
      <c r="K19" s="42">
        <v>1.4E-3</v>
      </c>
      <c r="L19" s="40" t="s">
        <v>6</v>
      </c>
    </row>
    <row r="20" spans="2:12" x14ac:dyDescent="0.2">
      <c r="B20" s="1" t="s">
        <v>706</v>
      </c>
      <c r="C20" s="1" t="s">
        <v>6</v>
      </c>
      <c r="D20" s="1" t="s">
        <v>6</v>
      </c>
      <c r="E20" s="1" t="s">
        <v>6</v>
      </c>
      <c r="F20" s="39">
        <v>2703569</v>
      </c>
      <c r="G20" s="1" t="s">
        <v>6</v>
      </c>
      <c r="H20" s="39">
        <v>3314.55</v>
      </c>
      <c r="I20" s="1" t="s">
        <v>6</v>
      </c>
      <c r="J20" s="38">
        <v>0.1331</v>
      </c>
      <c r="K20" s="38">
        <v>8.3000000000000001E-3</v>
      </c>
      <c r="L20" s="1" t="s">
        <v>6</v>
      </c>
    </row>
    <row r="21" spans="2:12" x14ac:dyDescent="0.2">
      <c r="B21" s="40" t="s">
        <v>707</v>
      </c>
      <c r="C21" s="41">
        <v>62018148</v>
      </c>
      <c r="D21" s="40" t="s">
        <v>48</v>
      </c>
      <c r="E21" s="40" t="s">
        <v>708</v>
      </c>
      <c r="F21" s="43">
        <v>272723</v>
      </c>
      <c r="G21" s="43">
        <v>8.8800000000000008</v>
      </c>
      <c r="H21" s="43">
        <v>76.95</v>
      </c>
      <c r="I21" s="42">
        <v>1.4E-3</v>
      </c>
      <c r="J21" s="42">
        <v>3.0999999999999999E-3</v>
      </c>
      <c r="K21" s="42">
        <v>2.0000000000000001E-4</v>
      </c>
      <c r="L21" s="40" t="s">
        <v>6</v>
      </c>
    </row>
    <row r="22" spans="2:12" x14ac:dyDescent="0.2">
      <c r="B22" s="40" t="s">
        <v>709</v>
      </c>
      <c r="C22" s="41">
        <v>9840922</v>
      </c>
      <c r="D22" s="40" t="s">
        <v>48</v>
      </c>
      <c r="E22" s="40" t="s">
        <v>710</v>
      </c>
      <c r="F22" s="43">
        <v>134593</v>
      </c>
      <c r="G22" s="43">
        <v>7.78</v>
      </c>
      <c r="H22" s="43">
        <v>33.26</v>
      </c>
      <c r="I22" s="42">
        <v>1.4E-3</v>
      </c>
      <c r="J22" s="42">
        <v>1.2999999999999999E-3</v>
      </c>
      <c r="K22" s="42">
        <v>1E-4</v>
      </c>
      <c r="L22" s="40" t="s">
        <v>6</v>
      </c>
    </row>
    <row r="23" spans="2:12" x14ac:dyDescent="0.2">
      <c r="B23" s="40" t="s">
        <v>711</v>
      </c>
      <c r="C23" s="41">
        <v>62019922</v>
      </c>
      <c r="D23" s="40" t="s">
        <v>54</v>
      </c>
      <c r="E23" s="40" t="s">
        <v>712</v>
      </c>
      <c r="F23" s="43">
        <v>111876</v>
      </c>
      <c r="G23" s="43">
        <v>94.78</v>
      </c>
      <c r="H23" s="43">
        <v>373.63</v>
      </c>
      <c r="I23" s="42">
        <v>0</v>
      </c>
      <c r="J23" s="42">
        <v>1.4999999999999999E-2</v>
      </c>
      <c r="K23" s="42">
        <v>8.9999999999999998E-4</v>
      </c>
      <c r="L23" s="40" t="s">
        <v>6</v>
      </c>
    </row>
    <row r="24" spans="2:12" x14ac:dyDescent="0.2">
      <c r="B24" s="40" t="s">
        <v>713</v>
      </c>
      <c r="C24" s="41">
        <v>62019344</v>
      </c>
      <c r="D24" s="40" t="s">
        <v>48</v>
      </c>
      <c r="E24" s="40" t="s">
        <v>714</v>
      </c>
      <c r="F24" s="43">
        <v>147252</v>
      </c>
      <c r="G24" s="43">
        <v>17.37</v>
      </c>
      <c r="H24" s="43">
        <v>81.23</v>
      </c>
      <c r="I24" s="42">
        <v>0</v>
      </c>
      <c r="J24" s="42">
        <v>3.3E-3</v>
      </c>
      <c r="K24" s="42">
        <v>2.0000000000000001E-4</v>
      </c>
      <c r="L24" s="40" t="s">
        <v>6</v>
      </c>
    </row>
    <row r="25" spans="2:12" x14ac:dyDescent="0.2">
      <c r="B25" s="40" t="s">
        <v>715</v>
      </c>
      <c r="C25" s="41">
        <v>100369214</v>
      </c>
      <c r="D25" s="40" t="s">
        <v>88</v>
      </c>
      <c r="E25" s="40" t="s">
        <v>716</v>
      </c>
      <c r="F25" s="43">
        <v>1553202</v>
      </c>
      <c r="G25" s="43">
        <v>144.51</v>
      </c>
      <c r="H25" s="43">
        <v>2244.5300000000002</v>
      </c>
      <c r="I25" s="42">
        <v>1.5E-3</v>
      </c>
      <c r="J25" s="42">
        <v>9.01E-2</v>
      </c>
      <c r="K25" s="42">
        <v>5.5999999999999999E-3</v>
      </c>
      <c r="L25" s="40" t="s">
        <v>6</v>
      </c>
    </row>
    <row r="26" spans="2:12" x14ac:dyDescent="0.2">
      <c r="B26" s="40" t="s">
        <v>717</v>
      </c>
      <c r="C26" s="41">
        <v>62019955</v>
      </c>
      <c r="D26" s="40" t="s">
        <v>48</v>
      </c>
      <c r="E26" s="40" t="s">
        <v>718</v>
      </c>
      <c r="F26" s="43">
        <v>150000</v>
      </c>
      <c r="G26" s="43">
        <v>80.11</v>
      </c>
      <c r="H26" s="43">
        <v>381.64</v>
      </c>
      <c r="I26" s="42">
        <v>1E-4</v>
      </c>
      <c r="J26" s="42">
        <v>1.5299999999999999E-2</v>
      </c>
      <c r="K26" s="42">
        <v>1E-3</v>
      </c>
      <c r="L26" s="40" t="s">
        <v>6</v>
      </c>
    </row>
    <row r="27" spans="2:12" x14ac:dyDescent="0.2">
      <c r="B27" s="40" t="s">
        <v>719</v>
      </c>
      <c r="C27" s="41">
        <v>62019351</v>
      </c>
      <c r="D27" s="40" t="s">
        <v>48</v>
      </c>
      <c r="E27" s="40" t="s">
        <v>720</v>
      </c>
      <c r="F27" s="43">
        <v>169200</v>
      </c>
      <c r="G27" s="43">
        <v>17.27</v>
      </c>
      <c r="H27" s="43">
        <v>92.8</v>
      </c>
      <c r="I27" s="42">
        <v>3.3999999999999998E-3</v>
      </c>
      <c r="J27" s="42">
        <v>3.7000000000000002E-3</v>
      </c>
      <c r="K27" s="42">
        <v>2.0000000000000001E-4</v>
      </c>
      <c r="L27" s="40" t="s">
        <v>6</v>
      </c>
    </row>
    <row r="28" spans="2:12" x14ac:dyDescent="0.2">
      <c r="B28" s="40" t="s">
        <v>721</v>
      </c>
      <c r="C28" s="41">
        <v>62019336</v>
      </c>
      <c r="D28" s="40" t="s">
        <v>48</v>
      </c>
      <c r="E28" s="40" t="s">
        <v>722</v>
      </c>
      <c r="F28" s="43">
        <v>164723</v>
      </c>
      <c r="G28" s="43">
        <v>5.83</v>
      </c>
      <c r="H28" s="43">
        <v>30.5</v>
      </c>
      <c r="I28" s="42">
        <v>0</v>
      </c>
      <c r="J28" s="42">
        <v>1.1999999999999999E-3</v>
      </c>
      <c r="K28" s="42">
        <v>1E-4</v>
      </c>
      <c r="L28" s="40" t="s">
        <v>6</v>
      </c>
    </row>
    <row r="29" spans="2:12" x14ac:dyDescent="0.2">
      <c r="B29" s="1" t="s">
        <v>723</v>
      </c>
      <c r="C29" s="1" t="s">
        <v>6</v>
      </c>
      <c r="D29" s="1" t="s">
        <v>6</v>
      </c>
      <c r="E29" s="1" t="s">
        <v>6</v>
      </c>
      <c r="F29" s="39">
        <v>5893265.6600000001</v>
      </c>
      <c r="G29" s="1" t="s">
        <v>6</v>
      </c>
      <c r="H29" s="39">
        <v>18794.150000000001</v>
      </c>
      <c r="I29" s="1" t="s">
        <v>6</v>
      </c>
      <c r="J29" s="38">
        <v>0.75490000000000002</v>
      </c>
      <c r="K29" s="38">
        <v>4.7100000000000003E-2</v>
      </c>
      <c r="L29" s="1" t="s">
        <v>6</v>
      </c>
    </row>
    <row r="30" spans="2:12" x14ac:dyDescent="0.2">
      <c r="B30" s="1" t="s">
        <v>695</v>
      </c>
      <c r="C30" s="1" t="s">
        <v>6</v>
      </c>
      <c r="D30" s="1" t="s">
        <v>6</v>
      </c>
      <c r="E30" s="1" t="s">
        <v>6</v>
      </c>
      <c r="F30" s="39">
        <v>0</v>
      </c>
      <c r="G30" s="1" t="s">
        <v>6</v>
      </c>
      <c r="H30" s="39">
        <v>0</v>
      </c>
      <c r="I30" s="1" t="s">
        <v>6</v>
      </c>
      <c r="J30" s="38">
        <v>0</v>
      </c>
      <c r="K30" s="38">
        <v>0</v>
      </c>
      <c r="L30" s="1" t="s">
        <v>6</v>
      </c>
    </row>
    <row r="31" spans="2:12" x14ac:dyDescent="0.2">
      <c r="B31" s="1" t="s">
        <v>702</v>
      </c>
      <c r="C31" s="1" t="s">
        <v>6</v>
      </c>
      <c r="D31" s="1" t="s">
        <v>6</v>
      </c>
      <c r="E31" s="1" t="s">
        <v>6</v>
      </c>
      <c r="F31" s="39">
        <v>2395984.94</v>
      </c>
      <c r="G31" s="1" t="s">
        <v>6</v>
      </c>
      <c r="H31" s="39">
        <v>4830.82</v>
      </c>
      <c r="I31" s="1" t="s">
        <v>6</v>
      </c>
      <c r="J31" s="38">
        <v>0.19400000000000001</v>
      </c>
      <c r="K31" s="38">
        <v>1.21E-2</v>
      </c>
      <c r="L31" s="1" t="s">
        <v>6</v>
      </c>
    </row>
    <row r="32" spans="2:12" x14ac:dyDescent="0.2">
      <c r="B32" s="40" t="s">
        <v>724</v>
      </c>
      <c r="C32" s="41">
        <v>62019443</v>
      </c>
      <c r="D32" s="40" t="s">
        <v>56</v>
      </c>
      <c r="E32" s="40" t="s">
        <v>725</v>
      </c>
      <c r="F32" s="43">
        <v>159458.67000000001</v>
      </c>
      <c r="G32" s="43">
        <v>192.35</v>
      </c>
      <c r="H32" s="43">
        <v>729.25</v>
      </c>
      <c r="I32" s="42">
        <v>0</v>
      </c>
      <c r="J32" s="42">
        <v>2.93E-2</v>
      </c>
      <c r="K32" s="42">
        <v>1.8E-3</v>
      </c>
      <c r="L32" s="40" t="s">
        <v>6</v>
      </c>
    </row>
    <row r="33" spans="2:12" x14ac:dyDescent="0.2">
      <c r="B33" s="40" t="s">
        <v>726</v>
      </c>
      <c r="C33" s="41">
        <v>100458561</v>
      </c>
      <c r="D33" s="40" t="s">
        <v>88</v>
      </c>
      <c r="E33" s="40" t="s">
        <v>727</v>
      </c>
      <c r="F33" s="43">
        <v>2236526.27</v>
      </c>
      <c r="G33" s="43">
        <v>183.39</v>
      </c>
      <c r="H33" s="43">
        <v>4101.57</v>
      </c>
      <c r="I33" s="42">
        <v>2.2000000000000001E-3</v>
      </c>
      <c r="J33" s="42">
        <v>0.16470000000000001</v>
      </c>
      <c r="K33" s="42">
        <v>1.03E-2</v>
      </c>
      <c r="L33" s="40" t="s">
        <v>6</v>
      </c>
    </row>
    <row r="34" spans="2:12" x14ac:dyDescent="0.2">
      <c r="B34" s="1" t="s">
        <v>703</v>
      </c>
      <c r="C34" s="1" t="s">
        <v>6</v>
      </c>
      <c r="D34" s="1" t="s">
        <v>6</v>
      </c>
      <c r="E34" s="1" t="s">
        <v>6</v>
      </c>
      <c r="F34" s="39">
        <v>2260901.7200000002</v>
      </c>
      <c r="G34" s="1" t="s">
        <v>6</v>
      </c>
      <c r="H34" s="39">
        <v>8234.4599999999991</v>
      </c>
      <c r="I34" s="1" t="s">
        <v>6</v>
      </c>
      <c r="J34" s="38">
        <v>0.33069999999999999</v>
      </c>
      <c r="K34" s="38">
        <v>2.07E-2</v>
      </c>
      <c r="L34" s="1" t="s">
        <v>6</v>
      </c>
    </row>
    <row r="35" spans="2:12" x14ac:dyDescent="0.2">
      <c r="B35" s="40" t="s">
        <v>728</v>
      </c>
      <c r="C35" s="41">
        <v>62019872</v>
      </c>
      <c r="D35" s="40" t="s">
        <v>48</v>
      </c>
      <c r="E35" s="40" t="s">
        <v>729</v>
      </c>
      <c r="F35" s="43">
        <v>599869</v>
      </c>
      <c r="G35" s="43">
        <v>109.85</v>
      </c>
      <c r="H35" s="43">
        <v>2092.84</v>
      </c>
      <c r="I35" s="42">
        <v>1.0699999999999999E-2</v>
      </c>
      <c r="J35" s="42">
        <v>8.4099999999999994E-2</v>
      </c>
      <c r="K35" s="42">
        <v>5.1999999999999998E-3</v>
      </c>
      <c r="L35" s="40" t="s">
        <v>6</v>
      </c>
    </row>
    <row r="36" spans="2:12" x14ac:dyDescent="0.2">
      <c r="B36" s="40" t="s">
        <v>730</v>
      </c>
      <c r="C36" s="41">
        <v>62019930</v>
      </c>
      <c r="D36" s="40" t="s">
        <v>48</v>
      </c>
      <c r="E36" s="40" t="s">
        <v>731</v>
      </c>
      <c r="F36" s="43">
        <v>730825</v>
      </c>
      <c r="G36" s="43">
        <v>111.86</v>
      </c>
      <c r="H36" s="43">
        <v>2596.38</v>
      </c>
      <c r="I36" s="42">
        <v>3.8E-3</v>
      </c>
      <c r="J36" s="42">
        <v>0.1043</v>
      </c>
      <c r="K36" s="42">
        <v>6.4999999999999997E-3</v>
      </c>
      <c r="L36" s="40" t="s">
        <v>6</v>
      </c>
    </row>
    <row r="37" spans="2:12" x14ac:dyDescent="0.2">
      <c r="B37" s="40" t="s">
        <v>732</v>
      </c>
      <c r="C37" s="41">
        <v>62019948</v>
      </c>
      <c r="D37" s="40" t="s">
        <v>48</v>
      </c>
      <c r="E37" s="40" t="s">
        <v>733</v>
      </c>
      <c r="F37" s="43">
        <v>554579</v>
      </c>
      <c r="G37" s="43">
        <v>152.79</v>
      </c>
      <c r="H37" s="43">
        <v>2691.16</v>
      </c>
      <c r="I37" s="42">
        <v>2.8999999999999998E-3</v>
      </c>
      <c r="J37" s="42">
        <v>0.1081</v>
      </c>
      <c r="K37" s="42">
        <v>6.7000000000000002E-3</v>
      </c>
      <c r="L37" s="40" t="s">
        <v>6</v>
      </c>
    </row>
    <row r="38" spans="2:12" x14ac:dyDescent="0.2">
      <c r="B38" s="40" t="s">
        <v>734</v>
      </c>
      <c r="C38" s="41">
        <v>62019864</v>
      </c>
      <c r="D38" s="40" t="s">
        <v>48</v>
      </c>
      <c r="E38" s="40" t="s">
        <v>735</v>
      </c>
      <c r="F38" s="43">
        <v>281533</v>
      </c>
      <c r="G38" s="43">
        <v>93.81</v>
      </c>
      <c r="H38" s="43">
        <v>838.8</v>
      </c>
      <c r="I38" s="42">
        <v>0</v>
      </c>
      <c r="J38" s="42">
        <v>3.3700000000000001E-2</v>
      </c>
      <c r="K38" s="42">
        <v>2.0999999999999999E-3</v>
      </c>
      <c r="L38" s="40" t="s">
        <v>6</v>
      </c>
    </row>
    <row r="39" spans="2:12" x14ac:dyDescent="0.2">
      <c r="B39" s="40" t="s">
        <v>736</v>
      </c>
      <c r="C39" s="41">
        <v>62019419</v>
      </c>
      <c r="D39" s="40" t="s">
        <v>48</v>
      </c>
      <c r="E39" s="40" t="s">
        <v>737</v>
      </c>
      <c r="F39" s="43">
        <v>94095.72</v>
      </c>
      <c r="G39" s="43">
        <v>5.1100000000000003</v>
      </c>
      <c r="H39" s="43">
        <v>15.28</v>
      </c>
      <c r="I39" s="42">
        <v>0</v>
      </c>
      <c r="J39" s="42">
        <v>5.9999999999999995E-4</v>
      </c>
      <c r="K39" s="42">
        <v>0</v>
      </c>
      <c r="L39" s="40" t="s">
        <v>6</v>
      </c>
    </row>
    <row r="40" spans="2:12" x14ac:dyDescent="0.2">
      <c r="B40" s="1" t="s">
        <v>706</v>
      </c>
      <c r="C40" s="1" t="s">
        <v>6</v>
      </c>
      <c r="D40" s="1" t="s">
        <v>6</v>
      </c>
      <c r="E40" s="1" t="s">
        <v>6</v>
      </c>
      <c r="F40" s="39">
        <v>1236379</v>
      </c>
      <c r="G40" s="1" t="s">
        <v>6</v>
      </c>
      <c r="H40" s="39">
        <v>5728.87</v>
      </c>
      <c r="I40" s="1" t="s">
        <v>6</v>
      </c>
      <c r="J40" s="38">
        <v>0.2301</v>
      </c>
      <c r="K40" s="38">
        <v>1.44E-2</v>
      </c>
      <c r="L40" s="1" t="s">
        <v>6</v>
      </c>
    </row>
    <row r="41" spans="2:12" x14ac:dyDescent="0.2">
      <c r="B41" s="40" t="s">
        <v>738</v>
      </c>
      <c r="C41" s="41">
        <v>62019880</v>
      </c>
      <c r="D41" s="40" t="s">
        <v>48</v>
      </c>
      <c r="E41" s="40" t="s">
        <v>739</v>
      </c>
      <c r="F41" s="43">
        <v>285081</v>
      </c>
      <c r="G41" s="43">
        <v>142.80000000000001</v>
      </c>
      <c r="H41" s="43">
        <v>1292.94</v>
      </c>
      <c r="I41" s="42">
        <v>0</v>
      </c>
      <c r="J41" s="42">
        <v>5.1900000000000002E-2</v>
      </c>
      <c r="K41" s="42">
        <v>3.2000000000000002E-3</v>
      </c>
      <c r="L41" s="40" t="s">
        <v>6</v>
      </c>
    </row>
    <row r="42" spans="2:12" x14ac:dyDescent="0.2">
      <c r="B42" s="40" t="s">
        <v>740</v>
      </c>
      <c r="C42" s="41">
        <v>62019906</v>
      </c>
      <c r="D42" s="40" t="s">
        <v>48</v>
      </c>
      <c r="E42" s="40" t="s">
        <v>741</v>
      </c>
      <c r="F42" s="43">
        <v>554214</v>
      </c>
      <c r="G42" s="43">
        <v>168.4</v>
      </c>
      <c r="H42" s="43">
        <v>2964.15</v>
      </c>
      <c r="I42" s="42">
        <v>0</v>
      </c>
      <c r="J42" s="42">
        <v>0.1191</v>
      </c>
      <c r="K42" s="42">
        <v>7.4000000000000003E-3</v>
      </c>
      <c r="L42" s="40" t="s">
        <v>6</v>
      </c>
    </row>
    <row r="43" spans="2:12" x14ac:dyDescent="0.2">
      <c r="B43" s="40" t="s">
        <v>742</v>
      </c>
      <c r="C43" s="41">
        <v>62019914</v>
      </c>
      <c r="D43" s="40" t="s">
        <v>48</v>
      </c>
      <c r="E43" s="40" t="s">
        <v>743</v>
      </c>
      <c r="F43" s="43">
        <v>131250</v>
      </c>
      <c r="G43" s="43">
        <v>148.41</v>
      </c>
      <c r="H43" s="43">
        <v>618.65</v>
      </c>
      <c r="I43" s="42">
        <v>0</v>
      </c>
      <c r="J43" s="42">
        <v>2.4799999999999999E-2</v>
      </c>
      <c r="K43" s="42">
        <v>1.5E-3</v>
      </c>
      <c r="L43" s="40" t="s">
        <v>6</v>
      </c>
    </row>
    <row r="44" spans="2:12" x14ac:dyDescent="0.2">
      <c r="B44" s="40" t="s">
        <v>744</v>
      </c>
      <c r="C44" s="41">
        <v>62019898</v>
      </c>
      <c r="D44" s="40" t="s">
        <v>54</v>
      </c>
      <c r="E44" s="40" t="s">
        <v>745</v>
      </c>
      <c r="F44" s="43">
        <v>265834</v>
      </c>
      <c r="G44" s="43">
        <v>91.08</v>
      </c>
      <c r="H44" s="43">
        <v>853.14</v>
      </c>
      <c r="I44" s="42">
        <v>0</v>
      </c>
      <c r="J44" s="42">
        <v>3.4299999999999997E-2</v>
      </c>
      <c r="K44" s="42">
        <v>2.0999999999999999E-3</v>
      </c>
      <c r="L44" s="40" t="s">
        <v>6</v>
      </c>
    </row>
    <row r="45" spans="2:12" x14ac:dyDescent="0.2">
      <c r="B45" s="36" t="s">
        <v>103</v>
      </c>
    </row>
    <row r="46" spans="2:12" x14ac:dyDescent="0.2">
      <c r="B46" s="36" t="s">
        <v>149</v>
      </c>
    </row>
    <row r="47" spans="2:12" x14ac:dyDescent="0.2">
      <c r="B47" s="36" t="s">
        <v>150</v>
      </c>
    </row>
    <row r="48" spans="2:12" x14ac:dyDescent="0.2">
      <c r="B48" s="36" t="s">
        <v>151</v>
      </c>
    </row>
    <row r="49" spans="2:12" x14ac:dyDescent="0.2">
      <c r="B49" s="65" t="s">
        <v>60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</row>
  </sheetData>
  <mergeCells count="1">
    <mergeCell ref="B49:L4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746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62</v>
      </c>
      <c r="C8" s="1" t="s">
        <v>63</v>
      </c>
      <c r="D8" s="1" t="s">
        <v>155</v>
      </c>
      <c r="E8" s="1" t="s">
        <v>67</v>
      </c>
      <c r="F8" s="1" t="s">
        <v>107</v>
      </c>
      <c r="G8" s="3" t="s">
        <v>109</v>
      </c>
      <c r="H8" s="3" t="s">
        <v>110</v>
      </c>
      <c r="I8" s="1" t="s">
        <v>8</v>
      </c>
      <c r="J8" s="1" t="s">
        <v>156</v>
      </c>
      <c r="K8" s="1" t="s">
        <v>71</v>
      </c>
      <c r="L8" s="1" t="s">
        <v>113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2:13" x14ac:dyDescent="0.2">
      <c r="B11" s="1" t="s">
        <v>626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1</v>
      </c>
      <c r="L11" s="38">
        <v>0</v>
      </c>
      <c r="M11" s="1" t="s">
        <v>6</v>
      </c>
    </row>
    <row r="12" spans="2:13" x14ac:dyDescent="0.2">
      <c r="B12" s="1" t="s">
        <v>747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748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1</v>
      </c>
      <c r="L13" s="38">
        <v>0</v>
      </c>
      <c r="M13" s="1" t="s">
        <v>6</v>
      </c>
    </row>
    <row r="14" spans="2:13" x14ac:dyDescent="0.2">
      <c r="B14" s="40" t="s">
        <v>749</v>
      </c>
      <c r="C14" s="41">
        <v>62018205</v>
      </c>
      <c r="D14" s="40" t="s">
        <v>472</v>
      </c>
      <c r="E14" s="40" t="s">
        <v>48</v>
      </c>
      <c r="F14" s="40" t="s">
        <v>750</v>
      </c>
      <c r="G14" s="43">
        <v>60090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6</v>
      </c>
    </row>
    <row r="15" spans="2:13" x14ac:dyDescent="0.2">
      <c r="B15" s="36" t="s">
        <v>103</v>
      </c>
    </row>
    <row r="16" spans="2:13" x14ac:dyDescent="0.2">
      <c r="B16" s="36" t="s">
        <v>149</v>
      </c>
    </row>
    <row r="17" spans="2:13" x14ac:dyDescent="0.2">
      <c r="B17" s="36" t="s">
        <v>150</v>
      </c>
    </row>
    <row r="18" spans="2:13" x14ac:dyDescent="0.2">
      <c r="B18" s="36" t="s">
        <v>151</v>
      </c>
    </row>
    <row r="19" spans="2:13" x14ac:dyDescent="0.2">
      <c r="B19" s="66" t="s">
        <v>60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</sheetData>
  <mergeCells count="1">
    <mergeCell ref="B19:M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751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62</v>
      </c>
      <c r="C8" s="1" t="s">
        <v>63</v>
      </c>
      <c r="D8" s="1" t="s">
        <v>155</v>
      </c>
      <c r="E8" s="1" t="s">
        <v>67</v>
      </c>
      <c r="F8" s="1" t="s">
        <v>107</v>
      </c>
      <c r="G8" s="3" t="s">
        <v>109</v>
      </c>
      <c r="H8" s="3" t="s">
        <v>110</v>
      </c>
      <c r="I8" s="1" t="s">
        <v>8</v>
      </c>
      <c r="J8" s="1" t="s">
        <v>156</v>
      </c>
      <c r="K8" s="1" t="s">
        <v>71</v>
      </c>
      <c r="L8" s="1" t="s">
        <v>113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167</v>
      </c>
      <c r="G9" s="3" t="s">
        <v>115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2:13" x14ac:dyDescent="0.2">
      <c r="B11" s="1" t="s">
        <v>643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752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644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753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754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646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508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755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">
      <c r="B19" s="1" t="s">
        <v>644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">
      <c r="B20" s="1" t="s">
        <v>647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646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648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">
      <c r="B23" s="1" t="s">
        <v>508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">
      <c r="B24" s="36" t="s">
        <v>103</v>
      </c>
    </row>
    <row r="25" spans="2:13" x14ac:dyDescent="0.2">
      <c r="B25" s="36" t="s">
        <v>149</v>
      </c>
    </row>
    <row r="26" spans="2:13" x14ac:dyDescent="0.2">
      <c r="B26" s="36" t="s">
        <v>150</v>
      </c>
    </row>
    <row r="27" spans="2:13" x14ac:dyDescent="0.2">
      <c r="B27" s="36" t="s">
        <v>151</v>
      </c>
    </row>
    <row r="28" spans="2:13" x14ac:dyDescent="0.2">
      <c r="B28" s="67" t="s">
        <v>60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1"/>
  <sheetViews>
    <sheetView rightToLeft="1" workbookViewId="0">
      <selection activeCell="J19" sqref="A19:XFD19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</row>
    <row r="8" spans="2:12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</row>
    <row r="10" spans="2:12" x14ac:dyDescent="0.2">
      <c r="B10" s="1" t="s">
        <v>81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0</v>
      </c>
      <c r="I10" s="38">
        <v>0</v>
      </c>
      <c r="J10" s="39">
        <v>19816.38</v>
      </c>
      <c r="K10" s="38">
        <v>1</v>
      </c>
      <c r="L10" s="38">
        <v>4.9700000000000001E-2</v>
      </c>
    </row>
    <row r="11" spans="2:12" x14ac:dyDescent="0.2">
      <c r="B11" s="1" t="s">
        <v>82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0</v>
      </c>
      <c r="I11" s="38">
        <v>0</v>
      </c>
      <c r="J11" s="39">
        <v>19816.38</v>
      </c>
      <c r="K11" s="38">
        <v>1</v>
      </c>
      <c r="L11" s="38">
        <v>4.9700000000000001E-2</v>
      </c>
    </row>
    <row r="12" spans="2:12" x14ac:dyDescent="0.2">
      <c r="B12" s="1" t="s">
        <v>83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">
      <c r="B13" s="40" t="s">
        <v>84</v>
      </c>
      <c r="C13" s="41">
        <v>89</v>
      </c>
      <c r="D13" s="40" t="s">
        <v>85</v>
      </c>
      <c r="E13" s="40" t="s">
        <v>86</v>
      </c>
      <c r="F13" s="40" t="s">
        <v>87</v>
      </c>
      <c r="G13" s="40" t="s">
        <v>88</v>
      </c>
      <c r="H13" s="42">
        <v>0</v>
      </c>
      <c r="I13" s="42">
        <v>0</v>
      </c>
      <c r="J13" s="43">
        <v>0.08</v>
      </c>
      <c r="K13" s="42">
        <v>0</v>
      </c>
      <c r="L13" s="42">
        <v>0</v>
      </c>
    </row>
    <row r="14" spans="2:12" x14ac:dyDescent="0.2">
      <c r="B14" s="40" t="s">
        <v>89</v>
      </c>
      <c r="C14" s="41">
        <v>111111111</v>
      </c>
      <c r="D14" s="40" t="s">
        <v>85</v>
      </c>
      <c r="E14" s="40" t="s">
        <v>86</v>
      </c>
      <c r="F14" s="40" t="s">
        <v>87</v>
      </c>
      <c r="G14" s="40" t="s">
        <v>88</v>
      </c>
      <c r="H14" s="42">
        <v>0</v>
      </c>
      <c r="I14" s="42">
        <v>0</v>
      </c>
      <c r="J14" s="43">
        <v>7044.3</v>
      </c>
      <c r="K14" s="42">
        <v>0.35549999999999998</v>
      </c>
      <c r="L14" s="42">
        <v>1.77E-2</v>
      </c>
    </row>
    <row r="15" spans="2:12" x14ac:dyDescent="0.2">
      <c r="B15" s="1" t="s">
        <v>90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</row>
    <row r="16" spans="2:12" x14ac:dyDescent="0.2">
      <c r="B16" s="40" t="s">
        <v>91</v>
      </c>
      <c r="C16" s="41">
        <v>100</v>
      </c>
      <c r="D16" s="40" t="s">
        <v>85</v>
      </c>
      <c r="E16" s="40" t="s">
        <v>86</v>
      </c>
      <c r="F16" s="40" t="s">
        <v>87</v>
      </c>
      <c r="G16" s="40" t="s">
        <v>88</v>
      </c>
      <c r="H16" s="42">
        <v>0</v>
      </c>
      <c r="I16" s="42">
        <v>0</v>
      </c>
      <c r="J16" s="43">
        <v>842</v>
      </c>
      <c r="K16" s="42">
        <v>4.2500000000000003E-2</v>
      </c>
      <c r="L16" s="42">
        <v>2.0999999999999999E-3</v>
      </c>
    </row>
    <row r="17" spans="2:12" x14ac:dyDescent="0.2">
      <c r="B17" s="40" t="s">
        <v>92</v>
      </c>
      <c r="C17" s="41">
        <v>110031028</v>
      </c>
      <c r="D17" s="40" t="s">
        <v>85</v>
      </c>
      <c r="E17" s="40" t="s">
        <v>86</v>
      </c>
      <c r="F17" s="40" t="s">
        <v>87</v>
      </c>
      <c r="G17" s="40" t="s">
        <v>58</v>
      </c>
      <c r="H17" s="42">
        <v>0</v>
      </c>
      <c r="I17" s="42">
        <v>0</v>
      </c>
      <c r="J17" s="43">
        <v>0.03</v>
      </c>
      <c r="K17" s="42">
        <v>0</v>
      </c>
      <c r="L17" s="42">
        <v>0</v>
      </c>
    </row>
    <row r="18" spans="2:12" x14ac:dyDescent="0.2">
      <c r="B18" s="40" t="s">
        <v>93</v>
      </c>
      <c r="C18" s="41">
        <v>110002805</v>
      </c>
      <c r="D18" s="40" t="s">
        <v>85</v>
      </c>
      <c r="E18" s="40" t="s">
        <v>86</v>
      </c>
      <c r="F18" s="40" t="s">
        <v>87</v>
      </c>
      <c r="G18" s="40" t="s">
        <v>48</v>
      </c>
      <c r="H18" s="42">
        <v>0</v>
      </c>
      <c r="I18" s="42">
        <v>0</v>
      </c>
      <c r="J18" s="43">
        <v>2722.44</v>
      </c>
      <c r="K18" s="42">
        <v>0.13739999999999999</v>
      </c>
      <c r="L18" s="42">
        <v>6.7999999999999996E-3</v>
      </c>
    </row>
    <row r="19" spans="2:12" x14ac:dyDescent="0.2">
      <c r="B19" s="40" t="s">
        <v>94</v>
      </c>
      <c r="C19" s="41">
        <v>110003068</v>
      </c>
      <c r="D19" s="40" t="s">
        <v>85</v>
      </c>
      <c r="E19" s="40" t="s">
        <v>86</v>
      </c>
      <c r="F19" s="40" t="s">
        <v>87</v>
      </c>
      <c r="G19" s="40" t="s">
        <v>50</v>
      </c>
      <c r="H19" s="42">
        <v>0</v>
      </c>
      <c r="I19" s="42">
        <v>0</v>
      </c>
      <c r="J19" s="43">
        <v>0.09</v>
      </c>
      <c r="K19" s="42">
        <v>0</v>
      </c>
      <c r="L19" s="42">
        <v>0</v>
      </c>
    </row>
    <row r="20" spans="2:12" x14ac:dyDescent="0.2">
      <c r="B20" s="40" t="s">
        <v>95</v>
      </c>
      <c r="C20" s="41">
        <v>110002987</v>
      </c>
      <c r="D20" s="40" t="s">
        <v>85</v>
      </c>
      <c r="E20" s="40" t="s">
        <v>86</v>
      </c>
      <c r="F20" s="40" t="s">
        <v>87</v>
      </c>
      <c r="G20" s="40" t="s">
        <v>54</v>
      </c>
      <c r="H20" s="42">
        <v>0</v>
      </c>
      <c r="I20" s="42">
        <v>0</v>
      </c>
      <c r="J20" s="43">
        <v>8972.77</v>
      </c>
      <c r="K20" s="42">
        <v>0.45279999999999998</v>
      </c>
      <c r="L20" s="42">
        <v>2.2499999999999999E-2</v>
      </c>
    </row>
    <row r="21" spans="2:12" x14ac:dyDescent="0.2">
      <c r="B21" s="1" t="s">
        <v>96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1" t="s">
        <v>6</v>
      </c>
      <c r="K21" s="1" t="s">
        <v>6</v>
      </c>
      <c r="L21" s="1" t="s">
        <v>6</v>
      </c>
    </row>
    <row r="22" spans="2:12" x14ac:dyDescent="0.2">
      <c r="B22" s="40" t="s">
        <v>89</v>
      </c>
      <c r="C22" s="41">
        <v>111111222</v>
      </c>
      <c r="D22" s="40" t="s">
        <v>85</v>
      </c>
      <c r="E22" s="40" t="s">
        <v>86</v>
      </c>
      <c r="F22" s="40" t="s">
        <v>87</v>
      </c>
      <c r="G22" s="40" t="s">
        <v>88</v>
      </c>
      <c r="H22" s="42">
        <v>1E-4</v>
      </c>
      <c r="I22" s="42">
        <v>0</v>
      </c>
      <c r="J22" s="43">
        <v>234.67</v>
      </c>
      <c r="K22" s="42">
        <v>1.18E-2</v>
      </c>
      <c r="L22" s="42">
        <v>5.9999999999999995E-4</v>
      </c>
    </row>
    <row r="23" spans="2:12" x14ac:dyDescent="0.2">
      <c r="B23" s="1" t="s">
        <v>97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1" t="s">
        <v>6</v>
      </c>
      <c r="K23" s="1" t="s">
        <v>6</v>
      </c>
      <c r="L23" s="1" t="s">
        <v>6</v>
      </c>
    </row>
    <row r="24" spans="2:12" x14ac:dyDescent="0.2">
      <c r="B24" s="1" t="s">
        <v>98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</row>
    <row r="25" spans="2:12" x14ac:dyDescent="0.2">
      <c r="B25" s="1" t="s">
        <v>99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2">
      <c r="B26" s="1" t="s">
        <v>100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1" t="s">
        <v>6</v>
      </c>
      <c r="K26" s="1" t="s">
        <v>6</v>
      </c>
      <c r="L26" s="1" t="s">
        <v>6</v>
      </c>
    </row>
    <row r="27" spans="2:12" x14ac:dyDescent="0.2">
      <c r="B27" s="1" t="s">
        <v>101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</row>
    <row r="28" spans="2:12" x14ac:dyDescent="0.2">
      <c r="B28" s="1" t="s">
        <v>102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2:12" x14ac:dyDescent="0.2">
      <c r="B29" s="1" t="s">
        <v>100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1" t="s">
        <v>6</v>
      </c>
      <c r="K29" s="1" t="s">
        <v>6</v>
      </c>
      <c r="L29" s="1" t="s">
        <v>6</v>
      </c>
    </row>
    <row r="30" spans="2:12" x14ac:dyDescent="0.2">
      <c r="B30" s="36" t="s">
        <v>103</v>
      </c>
    </row>
    <row r="31" spans="2:12" x14ac:dyDescent="0.2">
      <c r="B31" s="50" t="s">
        <v>60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</row>
  </sheetData>
  <mergeCells count="1">
    <mergeCell ref="B31:L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L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756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62</v>
      </c>
      <c r="C8" s="1" t="s">
        <v>63</v>
      </c>
      <c r="D8" s="1" t="s">
        <v>155</v>
      </c>
      <c r="E8" s="1" t="s">
        <v>67</v>
      </c>
      <c r="F8" s="1" t="s">
        <v>107</v>
      </c>
      <c r="G8" s="3" t="s">
        <v>109</v>
      </c>
      <c r="H8" s="3" t="s">
        <v>110</v>
      </c>
      <c r="I8" s="1" t="s">
        <v>8</v>
      </c>
      <c r="J8" s="1" t="s">
        <v>71</v>
      </c>
      <c r="K8" s="1" t="s">
        <v>113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6</v>
      </c>
    </row>
    <row r="11" spans="2:12" x14ac:dyDescent="0.2">
      <c r="B11" s="1" t="s">
        <v>650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128.99</v>
      </c>
      <c r="J11" s="38">
        <v>1</v>
      </c>
      <c r="K11" s="38">
        <v>2.9999999999999997E-4</v>
      </c>
      <c r="L11" s="1" t="s">
        <v>6</v>
      </c>
    </row>
    <row r="12" spans="2:12" x14ac:dyDescent="0.2">
      <c r="B12" s="1" t="s">
        <v>757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128.99</v>
      </c>
      <c r="J12" s="38">
        <v>1</v>
      </c>
      <c r="K12" s="38">
        <v>2.9999999999999997E-4</v>
      </c>
      <c r="L12" s="1" t="s">
        <v>6</v>
      </c>
    </row>
    <row r="13" spans="2:12" x14ac:dyDescent="0.2">
      <c r="B13" s="1" t="s">
        <v>644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">
      <c r="B14" s="1" t="s">
        <v>753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128.99</v>
      </c>
      <c r="J14" s="38">
        <v>1</v>
      </c>
      <c r="K14" s="38">
        <v>2.9999999999999997E-4</v>
      </c>
      <c r="L14" s="1" t="s">
        <v>6</v>
      </c>
    </row>
    <row r="15" spans="2:12" x14ac:dyDescent="0.2">
      <c r="B15" s="40" t="s">
        <v>758</v>
      </c>
      <c r="C15" s="41">
        <v>9906741</v>
      </c>
      <c r="D15" s="40" t="s">
        <v>759</v>
      </c>
      <c r="E15" s="40" t="s">
        <v>48</v>
      </c>
      <c r="F15" s="40" t="s">
        <v>1</v>
      </c>
      <c r="G15" s="43">
        <v>-25563000</v>
      </c>
      <c r="H15" s="43">
        <v>-0.16</v>
      </c>
      <c r="I15" s="43">
        <v>128.99</v>
      </c>
      <c r="J15" s="42">
        <v>1</v>
      </c>
      <c r="K15" s="42">
        <v>2.9999999999999997E-4</v>
      </c>
      <c r="L15" s="40" t="s">
        <v>6</v>
      </c>
    </row>
    <row r="16" spans="2:12" x14ac:dyDescent="0.2">
      <c r="B16" s="1" t="s">
        <v>754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1" t="s">
        <v>6</v>
      </c>
    </row>
    <row r="17" spans="2:12" x14ac:dyDescent="0.2">
      <c r="B17" s="1" t="s">
        <v>646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1" t="s">
        <v>6</v>
      </c>
    </row>
    <row r="18" spans="2:12" x14ac:dyDescent="0.2">
      <c r="B18" s="1" t="s">
        <v>508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1" t="s">
        <v>6</v>
      </c>
    </row>
    <row r="19" spans="2:12" x14ac:dyDescent="0.2">
      <c r="B19" s="1" t="s">
        <v>760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1" t="s">
        <v>6</v>
      </c>
    </row>
    <row r="20" spans="2:12" x14ac:dyDescent="0.2">
      <c r="B20" s="1" t="s">
        <v>644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1" t="s">
        <v>6</v>
      </c>
    </row>
    <row r="21" spans="2:12" x14ac:dyDescent="0.2">
      <c r="B21" s="1" t="s">
        <v>647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1" t="s">
        <v>6</v>
      </c>
    </row>
    <row r="22" spans="2:12" x14ac:dyDescent="0.2">
      <c r="B22" s="1" t="s">
        <v>646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1" t="s">
        <v>6</v>
      </c>
    </row>
    <row r="23" spans="2:12" x14ac:dyDescent="0.2">
      <c r="B23" s="1" t="s">
        <v>508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1" t="s">
        <v>6</v>
      </c>
    </row>
    <row r="24" spans="2:12" x14ac:dyDescent="0.2">
      <c r="B24" s="36" t="s">
        <v>103</v>
      </c>
    </row>
    <row r="25" spans="2:12" x14ac:dyDescent="0.2">
      <c r="B25" s="36" t="s">
        <v>149</v>
      </c>
    </row>
    <row r="26" spans="2:12" x14ac:dyDescent="0.2">
      <c r="B26" s="36" t="s">
        <v>150</v>
      </c>
    </row>
    <row r="27" spans="2:12" x14ac:dyDescent="0.2">
      <c r="B27" s="36" t="s">
        <v>151</v>
      </c>
    </row>
    <row r="28" spans="2:12" x14ac:dyDescent="0.2">
      <c r="B28" s="68" t="s">
        <v>60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</sheetData>
  <mergeCells count="1">
    <mergeCell ref="B28:L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R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761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62</v>
      </c>
      <c r="C8" s="1" t="s">
        <v>63</v>
      </c>
      <c r="D8" s="1" t="s">
        <v>652</v>
      </c>
      <c r="E8" s="1" t="s">
        <v>65</v>
      </c>
      <c r="F8" s="1" t="s">
        <v>66</v>
      </c>
      <c r="G8" s="1" t="s">
        <v>107</v>
      </c>
      <c r="H8" s="1" t="s">
        <v>108</v>
      </c>
      <c r="I8" s="1" t="s">
        <v>67</v>
      </c>
      <c r="J8" s="1" t="s">
        <v>68</v>
      </c>
      <c r="K8" s="1" t="s">
        <v>69</v>
      </c>
      <c r="L8" s="3" t="s">
        <v>109</v>
      </c>
      <c r="M8" s="3" t="s">
        <v>110</v>
      </c>
      <c r="N8" s="1" t="s">
        <v>8</v>
      </c>
      <c r="O8" s="1" t="s">
        <v>156</v>
      </c>
      <c r="P8" s="1" t="s">
        <v>71</v>
      </c>
      <c r="Q8" s="1" t="s">
        <v>113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167</v>
      </c>
      <c r="H9" s="1" t="s">
        <v>114</v>
      </c>
      <c r="I9" s="1" t="s">
        <v>6</v>
      </c>
      <c r="J9" s="1" t="s">
        <v>11</v>
      </c>
      <c r="K9" s="1" t="s">
        <v>11</v>
      </c>
      <c r="L9" s="3" t="s">
        <v>115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6</v>
      </c>
    </row>
    <row r="11" spans="2:18" x14ac:dyDescent="0.2">
      <c r="B11" s="1" t="s">
        <v>762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</row>
    <row r="12" spans="2:18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">
      <c r="B13" s="1" t="s">
        <v>654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">
      <c r="B14" s="1" t="s">
        <v>655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">
      <c r="B15" s="1" t="s">
        <v>660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">
      <c r="B16" s="1" t="s">
        <v>101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2">
      <c r="B17" s="1" t="s">
        <v>654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">
      <c r="B18" s="1" t="s">
        <v>655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660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1" t="s">
        <v>6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">
      <c r="B20" s="36" t="s">
        <v>103</v>
      </c>
    </row>
    <row r="21" spans="2:18" x14ac:dyDescent="0.2">
      <c r="B21" s="36" t="s">
        <v>149</v>
      </c>
    </row>
    <row r="22" spans="2:18" x14ac:dyDescent="0.2">
      <c r="B22" s="36" t="s">
        <v>150</v>
      </c>
    </row>
    <row r="23" spans="2:18" x14ac:dyDescent="0.2">
      <c r="B23" s="36" t="s">
        <v>151</v>
      </c>
    </row>
    <row r="24" spans="2:18" x14ac:dyDescent="0.2">
      <c r="B24" s="69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S70"/>
  <sheetViews>
    <sheetView rightToLeft="1" topLeftCell="C1" workbookViewId="0">
      <selection activeCell="M12" sqref="M12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763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1" t="s">
        <v>62</v>
      </c>
      <c r="C7" s="1" t="s">
        <v>764</v>
      </c>
      <c r="D7" s="1" t="s">
        <v>63</v>
      </c>
      <c r="E7" s="1" t="s">
        <v>64</v>
      </c>
      <c r="F7" s="1" t="s">
        <v>65</v>
      </c>
      <c r="G7" s="1" t="s">
        <v>107</v>
      </c>
      <c r="H7" s="1" t="s">
        <v>66</v>
      </c>
      <c r="I7" s="1" t="s">
        <v>108</v>
      </c>
      <c r="J7" s="1" t="s">
        <v>765</v>
      </c>
      <c r="K7" s="1" t="s">
        <v>67</v>
      </c>
      <c r="L7" s="1" t="s">
        <v>766</v>
      </c>
      <c r="M7" s="1" t="s">
        <v>69</v>
      </c>
      <c r="N7" s="3" t="s">
        <v>109</v>
      </c>
      <c r="O7" s="3" t="s">
        <v>110</v>
      </c>
      <c r="P7" s="1" t="s">
        <v>8</v>
      </c>
      <c r="Q7" s="1" t="s">
        <v>71</v>
      </c>
      <c r="R7" s="1" t="s">
        <v>113</v>
      </c>
      <c r="S7" s="1" t="s">
        <v>6</v>
      </c>
    </row>
    <row r="8" spans="2:19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167</v>
      </c>
      <c r="H8" s="1" t="s">
        <v>6</v>
      </c>
      <c r="I8" s="1" t="s">
        <v>114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115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120</v>
      </c>
      <c r="R9" s="1" t="s">
        <v>121</v>
      </c>
      <c r="S9" s="1" t="s">
        <v>6</v>
      </c>
    </row>
    <row r="10" spans="2:19" x14ac:dyDescent="0.2">
      <c r="B10" s="1" t="s">
        <v>767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2.0299999999999998</v>
      </c>
      <c r="J10" s="1" t="s">
        <v>6</v>
      </c>
      <c r="K10" s="1" t="s">
        <v>6</v>
      </c>
      <c r="L10" s="38">
        <v>2.1660640000000002E-2</v>
      </c>
      <c r="M10" s="38">
        <v>1.0794670000000001E-2</v>
      </c>
      <c r="N10" s="1" t="s">
        <v>6</v>
      </c>
      <c r="O10" s="1" t="s">
        <v>6</v>
      </c>
      <c r="P10" s="39">
        <v>6282.48</v>
      </c>
      <c r="Q10" s="38">
        <v>1</v>
      </c>
      <c r="R10" s="38">
        <v>1.5800000000000002E-2</v>
      </c>
      <c r="S10" s="1" t="s">
        <v>6</v>
      </c>
    </row>
    <row r="11" spans="2:19" x14ac:dyDescent="0.2">
      <c r="B11" s="1" t="s">
        <v>768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2.0299999999999998</v>
      </c>
      <c r="J11" s="1" t="s">
        <v>6</v>
      </c>
      <c r="K11" s="1" t="s">
        <v>6</v>
      </c>
      <c r="L11" s="38">
        <v>2.1660640000000002E-2</v>
      </c>
      <c r="M11" s="38">
        <v>1.0794670000000001E-2</v>
      </c>
      <c r="N11" s="1" t="s">
        <v>6</v>
      </c>
      <c r="O11" s="1" t="s">
        <v>6</v>
      </c>
      <c r="P11" s="39">
        <v>6282.48</v>
      </c>
      <c r="Q11" s="38">
        <v>1</v>
      </c>
      <c r="R11" s="38">
        <v>1.5800000000000002E-2</v>
      </c>
      <c r="S11" s="1" t="s">
        <v>6</v>
      </c>
    </row>
    <row r="12" spans="2:19" x14ac:dyDescent="0.2">
      <c r="B12" s="1" t="s">
        <v>769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1.92</v>
      </c>
      <c r="J12" s="1" t="s">
        <v>6</v>
      </c>
      <c r="K12" s="1" t="s">
        <v>6</v>
      </c>
      <c r="L12" s="38">
        <v>1.4200000000000001E-2</v>
      </c>
      <c r="M12" s="38">
        <v>1.4200000000000001E-2</v>
      </c>
      <c r="N12" s="1" t="s">
        <v>6</v>
      </c>
      <c r="O12" s="1" t="s">
        <v>6</v>
      </c>
      <c r="P12" s="39">
        <v>5394.91</v>
      </c>
      <c r="Q12" s="38">
        <v>0.85870000000000002</v>
      </c>
      <c r="R12" s="38">
        <v>1.35E-2</v>
      </c>
      <c r="S12" s="1" t="s">
        <v>6</v>
      </c>
    </row>
    <row r="13" spans="2:19" x14ac:dyDescent="0.2">
      <c r="B13" s="40" t="s">
        <v>770</v>
      </c>
      <c r="C13" s="40" t="s">
        <v>771</v>
      </c>
      <c r="D13" s="41">
        <v>110000908</v>
      </c>
      <c r="E13" s="41">
        <v>99608</v>
      </c>
      <c r="F13" s="40" t="s">
        <v>772</v>
      </c>
      <c r="G13" s="40" t="s">
        <v>773</v>
      </c>
      <c r="H13" s="40" t="s">
        <v>774</v>
      </c>
      <c r="I13" s="43">
        <v>1.92</v>
      </c>
      <c r="J13" s="40" t="s">
        <v>170</v>
      </c>
      <c r="K13" s="40" t="s">
        <v>88</v>
      </c>
      <c r="L13" s="42">
        <v>1.4200000000000001E-2</v>
      </c>
      <c r="M13" s="42">
        <v>1.4200000000000001E-2</v>
      </c>
      <c r="N13" s="43">
        <v>5276196.07</v>
      </c>
      <c r="O13" s="43">
        <v>102.25</v>
      </c>
      <c r="P13" s="43">
        <v>5394.91</v>
      </c>
      <c r="Q13" s="42">
        <v>0.85870000000000002</v>
      </c>
      <c r="R13" s="42">
        <v>1.35E-2</v>
      </c>
      <c r="S13" s="40" t="s">
        <v>6</v>
      </c>
    </row>
    <row r="14" spans="2:19" x14ac:dyDescent="0.2">
      <c r="B14" s="1" t="s">
        <v>775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2">
      <c r="B15" s="1" t="s">
        <v>776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2">
      <c r="B16" s="1" t="s">
        <v>777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2.68</v>
      </c>
      <c r="J16" s="1" t="s">
        <v>6</v>
      </c>
      <c r="K16" s="1" t="s">
        <v>6</v>
      </c>
      <c r="L16" s="38">
        <v>6.7000000000000004E-2</v>
      </c>
      <c r="M16" s="38">
        <v>-9.9000000000000008E-3</v>
      </c>
      <c r="N16" s="1" t="s">
        <v>6</v>
      </c>
      <c r="O16" s="1" t="s">
        <v>6</v>
      </c>
      <c r="P16" s="39">
        <v>887.57</v>
      </c>
      <c r="Q16" s="38">
        <v>0.14130000000000001</v>
      </c>
      <c r="R16" s="38">
        <v>2.2000000000000001E-3</v>
      </c>
      <c r="S16" s="1" t="s">
        <v>6</v>
      </c>
    </row>
    <row r="17" spans="2:19" x14ac:dyDescent="0.2">
      <c r="B17" s="40" t="s">
        <v>778</v>
      </c>
      <c r="C17" s="40" t="s">
        <v>771</v>
      </c>
      <c r="D17" s="41">
        <v>100073444</v>
      </c>
      <c r="E17" s="41">
        <v>513927285</v>
      </c>
      <c r="F17" s="40" t="s">
        <v>192</v>
      </c>
      <c r="G17" s="40" t="s">
        <v>779</v>
      </c>
      <c r="H17" s="40" t="s">
        <v>173</v>
      </c>
      <c r="I17" s="43">
        <v>2.69</v>
      </c>
      <c r="J17" s="40" t="s">
        <v>780</v>
      </c>
      <c r="K17" s="40" t="s">
        <v>88</v>
      </c>
      <c r="L17" s="42">
        <v>6.7100000000000007E-2</v>
      </c>
      <c r="M17" s="42">
        <v>-9.9000000000000008E-3</v>
      </c>
      <c r="N17" s="43">
        <v>16421.740000000002</v>
      </c>
      <c r="O17" s="43">
        <v>144.76</v>
      </c>
      <c r="P17" s="43">
        <v>23.77</v>
      </c>
      <c r="Q17" s="42">
        <v>3.8E-3</v>
      </c>
      <c r="R17" s="42">
        <v>1E-4</v>
      </c>
      <c r="S17" s="40" t="s">
        <v>6</v>
      </c>
    </row>
    <row r="18" spans="2:19" x14ac:dyDescent="0.2">
      <c r="B18" s="40" t="s">
        <v>781</v>
      </c>
      <c r="C18" s="40" t="s">
        <v>771</v>
      </c>
      <c r="D18" s="41">
        <v>100073360</v>
      </c>
      <c r="E18" s="41">
        <v>513927285</v>
      </c>
      <c r="F18" s="40" t="s">
        <v>192</v>
      </c>
      <c r="G18" s="40" t="s">
        <v>782</v>
      </c>
      <c r="H18" s="40" t="s">
        <v>173</v>
      </c>
      <c r="I18" s="43">
        <v>2.69</v>
      </c>
      <c r="J18" s="40" t="s">
        <v>780</v>
      </c>
      <c r="K18" s="40" t="s">
        <v>88</v>
      </c>
      <c r="L18" s="42">
        <v>6.7100000000000007E-2</v>
      </c>
      <c r="M18" s="42">
        <v>-9.9000000000000008E-3</v>
      </c>
      <c r="N18" s="43">
        <v>18638.25</v>
      </c>
      <c r="O18" s="43">
        <v>145.19999999999999</v>
      </c>
      <c r="P18" s="43">
        <v>27.06</v>
      </c>
      <c r="Q18" s="42">
        <v>4.3E-3</v>
      </c>
      <c r="R18" s="42">
        <v>1E-4</v>
      </c>
      <c r="S18" s="40" t="s">
        <v>6</v>
      </c>
    </row>
    <row r="19" spans="2:19" x14ac:dyDescent="0.2">
      <c r="B19" s="40" t="s">
        <v>783</v>
      </c>
      <c r="C19" s="40" t="s">
        <v>771</v>
      </c>
      <c r="D19" s="41">
        <v>100073287</v>
      </c>
      <c r="E19" s="41">
        <v>513927285</v>
      </c>
      <c r="F19" s="40" t="s">
        <v>192</v>
      </c>
      <c r="G19" s="40" t="s">
        <v>784</v>
      </c>
      <c r="H19" s="40" t="s">
        <v>173</v>
      </c>
      <c r="I19" s="43">
        <v>2.69</v>
      </c>
      <c r="J19" s="40" t="s">
        <v>780</v>
      </c>
      <c r="K19" s="40" t="s">
        <v>88</v>
      </c>
      <c r="L19" s="42">
        <v>6.7100000000000007E-2</v>
      </c>
      <c r="M19" s="42">
        <v>-9.9000000000000008E-3</v>
      </c>
      <c r="N19" s="43">
        <v>19354.990000000002</v>
      </c>
      <c r="O19" s="43">
        <v>145.47</v>
      </c>
      <c r="P19" s="43">
        <v>28.16</v>
      </c>
      <c r="Q19" s="42">
        <v>4.4999999999999997E-3</v>
      </c>
      <c r="R19" s="42">
        <v>1E-4</v>
      </c>
      <c r="S19" s="40" t="s">
        <v>6</v>
      </c>
    </row>
    <row r="20" spans="2:19" x14ac:dyDescent="0.2">
      <c r="B20" s="40" t="s">
        <v>785</v>
      </c>
      <c r="C20" s="40" t="s">
        <v>771</v>
      </c>
      <c r="D20" s="41">
        <v>100073519</v>
      </c>
      <c r="E20" s="41">
        <v>513927285</v>
      </c>
      <c r="F20" s="40" t="s">
        <v>192</v>
      </c>
      <c r="G20" s="40" t="s">
        <v>786</v>
      </c>
      <c r="H20" s="40" t="s">
        <v>173</v>
      </c>
      <c r="I20" s="43">
        <v>2.69</v>
      </c>
      <c r="J20" s="40" t="s">
        <v>780</v>
      </c>
      <c r="K20" s="40" t="s">
        <v>88</v>
      </c>
      <c r="L20" s="42">
        <v>6.7100000000000007E-2</v>
      </c>
      <c r="M20" s="42">
        <v>-9.9000000000000008E-3</v>
      </c>
      <c r="N20" s="43">
        <v>17025.23</v>
      </c>
      <c r="O20" s="43">
        <v>145.47</v>
      </c>
      <c r="P20" s="43">
        <v>24.77</v>
      </c>
      <c r="Q20" s="42">
        <v>3.8999999999999998E-3</v>
      </c>
      <c r="R20" s="42">
        <v>1E-4</v>
      </c>
      <c r="S20" s="40" t="s">
        <v>6</v>
      </c>
    </row>
    <row r="21" spans="2:19" x14ac:dyDescent="0.2">
      <c r="B21" s="40" t="s">
        <v>787</v>
      </c>
      <c r="C21" s="40" t="s">
        <v>771</v>
      </c>
      <c r="D21" s="41">
        <v>100073691</v>
      </c>
      <c r="E21" s="41">
        <v>513927285</v>
      </c>
      <c r="F21" s="40" t="s">
        <v>192</v>
      </c>
      <c r="G21" s="40" t="s">
        <v>788</v>
      </c>
      <c r="H21" s="40" t="s">
        <v>173</v>
      </c>
      <c r="I21" s="43">
        <v>2.69</v>
      </c>
      <c r="J21" s="40" t="s">
        <v>780</v>
      </c>
      <c r="K21" s="40" t="s">
        <v>88</v>
      </c>
      <c r="L21" s="42">
        <v>6.7100000000000007E-2</v>
      </c>
      <c r="M21" s="42">
        <v>-9.9000000000000008E-3</v>
      </c>
      <c r="N21" s="43">
        <v>12077.23</v>
      </c>
      <c r="O21" s="43">
        <v>147.07</v>
      </c>
      <c r="P21" s="43">
        <v>17.760000000000002</v>
      </c>
      <c r="Q21" s="42">
        <v>2.8E-3</v>
      </c>
      <c r="R21" s="42">
        <v>0</v>
      </c>
      <c r="S21" s="40" t="s">
        <v>6</v>
      </c>
    </row>
    <row r="22" spans="2:19" x14ac:dyDescent="0.2">
      <c r="B22" s="40" t="s">
        <v>789</v>
      </c>
      <c r="C22" s="40" t="s">
        <v>771</v>
      </c>
      <c r="D22" s="41">
        <v>100073774</v>
      </c>
      <c r="E22" s="41">
        <v>513927285</v>
      </c>
      <c r="F22" s="40" t="s">
        <v>192</v>
      </c>
      <c r="G22" s="40" t="s">
        <v>790</v>
      </c>
      <c r="H22" s="40" t="s">
        <v>173</v>
      </c>
      <c r="I22" s="43">
        <v>2.69</v>
      </c>
      <c r="J22" s="40" t="s">
        <v>780</v>
      </c>
      <c r="K22" s="40" t="s">
        <v>88</v>
      </c>
      <c r="L22" s="42">
        <v>6.7100000000000007E-2</v>
      </c>
      <c r="M22" s="42">
        <v>-9.9000000000000008E-3</v>
      </c>
      <c r="N22" s="43">
        <v>7278.19</v>
      </c>
      <c r="O22" s="43">
        <v>148.1</v>
      </c>
      <c r="P22" s="43">
        <v>10.78</v>
      </c>
      <c r="Q22" s="42">
        <v>1.6999999999999999E-3</v>
      </c>
      <c r="R22" s="42">
        <v>0</v>
      </c>
      <c r="S22" s="40" t="s">
        <v>6</v>
      </c>
    </row>
    <row r="23" spans="2:19" x14ac:dyDescent="0.2">
      <c r="B23" s="40" t="s">
        <v>791</v>
      </c>
      <c r="C23" s="40" t="s">
        <v>771</v>
      </c>
      <c r="D23" s="41">
        <v>100073857</v>
      </c>
      <c r="E23" s="41">
        <v>513927285</v>
      </c>
      <c r="F23" s="40" t="s">
        <v>192</v>
      </c>
      <c r="G23" s="40" t="s">
        <v>792</v>
      </c>
      <c r="H23" s="40" t="s">
        <v>173</v>
      </c>
      <c r="I23" s="43">
        <v>2.69</v>
      </c>
      <c r="J23" s="40" t="s">
        <v>780</v>
      </c>
      <c r="K23" s="40" t="s">
        <v>88</v>
      </c>
      <c r="L23" s="42">
        <v>6.7100000000000007E-2</v>
      </c>
      <c r="M23" s="42">
        <v>-9.9000000000000008E-3</v>
      </c>
      <c r="N23" s="43">
        <v>7318.89</v>
      </c>
      <c r="O23" s="43">
        <v>148.55000000000001</v>
      </c>
      <c r="P23" s="43">
        <v>10.87</v>
      </c>
      <c r="Q23" s="42">
        <v>1.6999999999999999E-3</v>
      </c>
      <c r="R23" s="42">
        <v>0</v>
      </c>
      <c r="S23" s="40" t="s">
        <v>6</v>
      </c>
    </row>
    <row r="24" spans="2:19" x14ac:dyDescent="0.2">
      <c r="B24" s="40" t="s">
        <v>793</v>
      </c>
      <c r="C24" s="40" t="s">
        <v>771</v>
      </c>
      <c r="D24" s="41">
        <v>100073022</v>
      </c>
      <c r="E24" s="41">
        <v>513927285</v>
      </c>
      <c r="F24" s="40" t="s">
        <v>192</v>
      </c>
      <c r="G24" s="40" t="s">
        <v>794</v>
      </c>
      <c r="H24" s="40" t="s">
        <v>173</v>
      </c>
      <c r="I24" s="43">
        <v>2.69</v>
      </c>
      <c r="J24" s="40" t="s">
        <v>780</v>
      </c>
      <c r="K24" s="40" t="s">
        <v>88</v>
      </c>
      <c r="L24" s="42">
        <v>6.7100000000000007E-2</v>
      </c>
      <c r="M24" s="42">
        <v>-9.9000000000000008E-3</v>
      </c>
      <c r="N24" s="43">
        <v>11099.87</v>
      </c>
      <c r="O24" s="43">
        <v>157.11000000000001</v>
      </c>
      <c r="P24" s="43">
        <v>17.440000000000001</v>
      </c>
      <c r="Q24" s="42">
        <v>2.8E-3</v>
      </c>
      <c r="R24" s="42">
        <v>0</v>
      </c>
      <c r="S24" s="40" t="s">
        <v>6</v>
      </c>
    </row>
    <row r="25" spans="2:19" x14ac:dyDescent="0.2">
      <c r="B25" s="40" t="s">
        <v>795</v>
      </c>
      <c r="C25" s="40" t="s">
        <v>771</v>
      </c>
      <c r="D25" s="41">
        <v>100073105</v>
      </c>
      <c r="E25" s="41">
        <v>513927285</v>
      </c>
      <c r="F25" s="40" t="s">
        <v>192</v>
      </c>
      <c r="G25" s="40" t="s">
        <v>796</v>
      </c>
      <c r="H25" s="40" t="s">
        <v>173</v>
      </c>
      <c r="I25" s="43">
        <v>2.69</v>
      </c>
      <c r="J25" s="40" t="s">
        <v>780</v>
      </c>
      <c r="K25" s="40" t="s">
        <v>88</v>
      </c>
      <c r="L25" s="42">
        <v>6.7100000000000007E-2</v>
      </c>
      <c r="M25" s="42">
        <v>-9.9000000000000008E-3</v>
      </c>
      <c r="N25" s="43">
        <v>12953.06</v>
      </c>
      <c r="O25" s="43">
        <v>157.11000000000001</v>
      </c>
      <c r="P25" s="43">
        <v>20.350000000000001</v>
      </c>
      <c r="Q25" s="42">
        <v>3.2000000000000002E-3</v>
      </c>
      <c r="R25" s="42">
        <v>0</v>
      </c>
      <c r="S25" s="40" t="s">
        <v>6</v>
      </c>
    </row>
    <row r="26" spans="2:19" x14ac:dyDescent="0.2">
      <c r="B26" s="40" t="s">
        <v>797</v>
      </c>
      <c r="C26" s="40" t="s">
        <v>771</v>
      </c>
      <c r="D26" s="41">
        <v>100072867</v>
      </c>
      <c r="E26" s="41">
        <v>513927285</v>
      </c>
      <c r="F26" s="40" t="s">
        <v>192</v>
      </c>
      <c r="G26" s="40" t="s">
        <v>798</v>
      </c>
      <c r="H26" s="40" t="s">
        <v>173</v>
      </c>
      <c r="I26" s="43">
        <v>2.69</v>
      </c>
      <c r="J26" s="40" t="s">
        <v>780</v>
      </c>
      <c r="K26" s="40" t="s">
        <v>88</v>
      </c>
      <c r="L26" s="42">
        <v>6.7100000000000007E-2</v>
      </c>
      <c r="M26" s="42">
        <v>-9.9000000000000008E-3</v>
      </c>
      <c r="N26" s="43">
        <v>860.93</v>
      </c>
      <c r="O26" s="43">
        <v>157.26</v>
      </c>
      <c r="P26" s="43">
        <v>1.35</v>
      </c>
      <c r="Q26" s="42">
        <v>2.0000000000000001E-4</v>
      </c>
      <c r="R26" s="42">
        <v>0</v>
      </c>
      <c r="S26" s="40" t="s">
        <v>6</v>
      </c>
    </row>
    <row r="27" spans="2:19" x14ac:dyDescent="0.2">
      <c r="B27" s="40" t="s">
        <v>799</v>
      </c>
      <c r="C27" s="40" t="s">
        <v>771</v>
      </c>
      <c r="D27" s="41">
        <v>100072941</v>
      </c>
      <c r="E27" s="41">
        <v>513927285</v>
      </c>
      <c r="F27" s="40" t="s">
        <v>192</v>
      </c>
      <c r="G27" s="40" t="s">
        <v>800</v>
      </c>
      <c r="H27" s="40" t="s">
        <v>173</v>
      </c>
      <c r="I27" s="43">
        <v>2.69</v>
      </c>
      <c r="J27" s="40" t="s">
        <v>780</v>
      </c>
      <c r="K27" s="40" t="s">
        <v>88</v>
      </c>
      <c r="L27" s="42">
        <v>6.7100000000000007E-2</v>
      </c>
      <c r="M27" s="42">
        <v>-9.9000000000000008E-3</v>
      </c>
      <c r="N27" s="43">
        <v>21086.67</v>
      </c>
      <c r="O27" s="43">
        <v>158</v>
      </c>
      <c r="P27" s="43">
        <v>33.32</v>
      </c>
      <c r="Q27" s="42">
        <v>5.3E-3</v>
      </c>
      <c r="R27" s="42">
        <v>1E-4</v>
      </c>
      <c r="S27" s="40" t="s">
        <v>6</v>
      </c>
    </row>
    <row r="28" spans="2:19" x14ac:dyDescent="0.2">
      <c r="B28" s="40" t="s">
        <v>801</v>
      </c>
      <c r="C28" s="40" t="s">
        <v>771</v>
      </c>
      <c r="D28" s="41">
        <v>100072784</v>
      </c>
      <c r="E28" s="41">
        <v>512475203</v>
      </c>
      <c r="F28" s="40" t="s">
        <v>192</v>
      </c>
      <c r="G28" s="40" t="s">
        <v>802</v>
      </c>
      <c r="H28" s="40" t="s">
        <v>173</v>
      </c>
      <c r="I28" s="43">
        <v>2.69</v>
      </c>
      <c r="J28" s="40" t="s">
        <v>780</v>
      </c>
      <c r="K28" s="40" t="s">
        <v>88</v>
      </c>
      <c r="L28" s="42">
        <v>6.7100000000000007E-2</v>
      </c>
      <c r="M28" s="42">
        <v>-9.9000000000000008E-3</v>
      </c>
      <c r="N28" s="43">
        <v>15557.14</v>
      </c>
      <c r="O28" s="43">
        <v>147.79</v>
      </c>
      <c r="P28" s="43">
        <v>22.99</v>
      </c>
      <c r="Q28" s="42">
        <v>3.7000000000000002E-3</v>
      </c>
      <c r="R28" s="42">
        <v>1E-4</v>
      </c>
      <c r="S28" s="40" t="s">
        <v>6</v>
      </c>
    </row>
    <row r="29" spans="2:19" x14ac:dyDescent="0.2">
      <c r="B29" s="40" t="s">
        <v>801</v>
      </c>
      <c r="C29" s="40" t="s">
        <v>771</v>
      </c>
      <c r="D29" s="41">
        <v>100072602</v>
      </c>
      <c r="E29" s="41">
        <v>512475203</v>
      </c>
      <c r="F29" s="40" t="s">
        <v>192</v>
      </c>
      <c r="G29" s="40" t="s">
        <v>803</v>
      </c>
      <c r="H29" s="40" t="s">
        <v>173</v>
      </c>
      <c r="I29" s="43">
        <v>2.69</v>
      </c>
      <c r="J29" s="40" t="s">
        <v>780</v>
      </c>
      <c r="K29" s="40" t="s">
        <v>88</v>
      </c>
      <c r="L29" s="42">
        <v>6.7100000000000007E-2</v>
      </c>
      <c r="M29" s="42">
        <v>-9.9000000000000008E-3</v>
      </c>
      <c r="N29" s="43">
        <v>19992.54</v>
      </c>
      <c r="O29" s="43">
        <v>152.22</v>
      </c>
      <c r="P29" s="43">
        <v>30.43</v>
      </c>
      <c r="Q29" s="42">
        <v>4.7999999999999996E-3</v>
      </c>
      <c r="R29" s="42">
        <v>1E-4</v>
      </c>
      <c r="S29" s="40" t="s">
        <v>6</v>
      </c>
    </row>
    <row r="30" spans="2:19" x14ac:dyDescent="0.2">
      <c r="B30" s="40" t="s">
        <v>801</v>
      </c>
      <c r="C30" s="40" t="s">
        <v>771</v>
      </c>
      <c r="D30" s="41">
        <v>100072370</v>
      </c>
      <c r="E30" s="41">
        <v>512475203</v>
      </c>
      <c r="F30" s="40" t="s">
        <v>192</v>
      </c>
      <c r="G30" s="40" t="s">
        <v>804</v>
      </c>
      <c r="H30" s="40" t="s">
        <v>173</v>
      </c>
      <c r="I30" s="43">
        <v>2.69</v>
      </c>
      <c r="J30" s="40" t="s">
        <v>780</v>
      </c>
      <c r="K30" s="40" t="s">
        <v>88</v>
      </c>
      <c r="L30" s="42">
        <v>6.7100000000000007E-2</v>
      </c>
      <c r="M30" s="42">
        <v>-9.9000000000000008E-3</v>
      </c>
      <c r="N30" s="43">
        <v>3132.54</v>
      </c>
      <c r="O30" s="43">
        <v>155.99</v>
      </c>
      <c r="P30" s="43">
        <v>4.8899999999999997</v>
      </c>
      <c r="Q30" s="42">
        <v>8.0000000000000004E-4</v>
      </c>
      <c r="R30" s="42">
        <v>0</v>
      </c>
      <c r="S30" s="40" t="s">
        <v>6</v>
      </c>
    </row>
    <row r="31" spans="2:19" x14ac:dyDescent="0.2">
      <c r="B31" s="40" t="s">
        <v>801</v>
      </c>
      <c r="C31" s="40" t="s">
        <v>771</v>
      </c>
      <c r="D31" s="41">
        <v>100072453</v>
      </c>
      <c r="E31" s="41">
        <v>512475203</v>
      </c>
      <c r="F31" s="40" t="s">
        <v>192</v>
      </c>
      <c r="G31" s="40" t="s">
        <v>805</v>
      </c>
      <c r="H31" s="40" t="s">
        <v>173</v>
      </c>
      <c r="I31" s="43">
        <v>2.69</v>
      </c>
      <c r="J31" s="40" t="s">
        <v>780</v>
      </c>
      <c r="K31" s="40" t="s">
        <v>88</v>
      </c>
      <c r="L31" s="42">
        <v>6.7100000000000007E-2</v>
      </c>
      <c r="M31" s="42">
        <v>-9.9000000000000008E-3</v>
      </c>
      <c r="N31" s="43">
        <v>40598.720000000001</v>
      </c>
      <c r="O31" s="43">
        <v>154.46</v>
      </c>
      <c r="P31" s="43">
        <v>62.71</v>
      </c>
      <c r="Q31" s="42">
        <v>0.01</v>
      </c>
      <c r="R31" s="42">
        <v>2.0000000000000001E-4</v>
      </c>
      <c r="S31" s="40" t="s">
        <v>6</v>
      </c>
    </row>
    <row r="32" spans="2:19" x14ac:dyDescent="0.2">
      <c r="B32" s="40" t="s">
        <v>801</v>
      </c>
      <c r="C32" s="40" t="s">
        <v>771</v>
      </c>
      <c r="D32" s="41">
        <v>100072529</v>
      </c>
      <c r="E32" s="41">
        <v>512475203</v>
      </c>
      <c r="F32" s="40" t="s">
        <v>192</v>
      </c>
      <c r="G32" s="40" t="s">
        <v>806</v>
      </c>
      <c r="H32" s="40" t="s">
        <v>173</v>
      </c>
      <c r="I32" s="43">
        <v>2.69</v>
      </c>
      <c r="J32" s="40" t="s">
        <v>780</v>
      </c>
      <c r="K32" s="40" t="s">
        <v>88</v>
      </c>
      <c r="L32" s="42">
        <v>6.6100000000000006E-2</v>
      </c>
      <c r="M32" s="42">
        <v>-9.9000000000000008E-3</v>
      </c>
      <c r="N32" s="43">
        <v>26965.14</v>
      </c>
      <c r="O32" s="43">
        <v>154.91999999999999</v>
      </c>
      <c r="P32" s="43">
        <v>41.77</v>
      </c>
      <c r="Q32" s="42">
        <v>6.6E-3</v>
      </c>
      <c r="R32" s="42">
        <v>1E-4</v>
      </c>
      <c r="S32" s="40" t="s">
        <v>6</v>
      </c>
    </row>
    <row r="33" spans="2:19" x14ac:dyDescent="0.2">
      <c r="B33" s="40" t="s">
        <v>801</v>
      </c>
      <c r="C33" s="40" t="s">
        <v>771</v>
      </c>
      <c r="D33" s="41">
        <v>100072115</v>
      </c>
      <c r="E33" s="41">
        <v>512475203</v>
      </c>
      <c r="F33" s="40" t="s">
        <v>192</v>
      </c>
      <c r="G33" s="40" t="s">
        <v>807</v>
      </c>
      <c r="H33" s="40" t="s">
        <v>173</v>
      </c>
      <c r="I33" s="43">
        <v>2.69</v>
      </c>
      <c r="J33" s="40" t="s">
        <v>780</v>
      </c>
      <c r="K33" s="40" t="s">
        <v>88</v>
      </c>
      <c r="L33" s="42">
        <v>6.7100000000000007E-2</v>
      </c>
      <c r="M33" s="42">
        <v>-9.9000000000000008E-3</v>
      </c>
      <c r="N33" s="43">
        <v>13132.1</v>
      </c>
      <c r="O33" s="43">
        <v>157.11000000000001</v>
      </c>
      <c r="P33" s="43">
        <v>20.63</v>
      </c>
      <c r="Q33" s="42">
        <v>3.3E-3</v>
      </c>
      <c r="R33" s="42">
        <v>0</v>
      </c>
      <c r="S33" s="40" t="s">
        <v>6</v>
      </c>
    </row>
    <row r="34" spans="2:19" x14ac:dyDescent="0.2">
      <c r="B34" s="40" t="s">
        <v>801</v>
      </c>
      <c r="C34" s="40" t="s">
        <v>771</v>
      </c>
      <c r="D34" s="41">
        <v>100072297</v>
      </c>
      <c r="E34" s="41">
        <v>512475203</v>
      </c>
      <c r="F34" s="40" t="s">
        <v>192</v>
      </c>
      <c r="G34" s="40" t="s">
        <v>808</v>
      </c>
      <c r="H34" s="40" t="s">
        <v>173</v>
      </c>
      <c r="I34" s="43">
        <v>2.69</v>
      </c>
      <c r="J34" s="40" t="s">
        <v>780</v>
      </c>
      <c r="K34" s="40" t="s">
        <v>88</v>
      </c>
      <c r="L34" s="42">
        <v>6.7100000000000007E-2</v>
      </c>
      <c r="M34" s="42">
        <v>-9.9000000000000008E-3</v>
      </c>
      <c r="N34" s="43">
        <v>12334.17</v>
      </c>
      <c r="O34" s="43">
        <v>158.35</v>
      </c>
      <c r="P34" s="43">
        <v>19.53</v>
      </c>
      <c r="Q34" s="42">
        <v>3.0999999999999999E-3</v>
      </c>
      <c r="R34" s="42">
        <v>0</v>
      </c>
      <c r="S34" s="40" t="s">
        <v>6</v>
      </c>
    </row>
    <row r="35" spans="2:19" x14ac:dyDescent="0.2">
      <c r="B35" s="40" t="s">
        <v>809</v>
      </c>
      <c r="C35" s="40" t="s">
        <v>771</v>
      </c>
      <c r="D35" s="41">
        <v>100072032</v>
      </c>
      <c r="E35" s="41">
        <v>512475203</v>
      </c>
      <c r="F35" s="40" t="s">
        <v>192</v>
      </c>
      <c r="G35" s="40" t="s">
        <v>810</v>
      </c>
      <c r="H35" s="40" t="s">
        <v>173</v>
      </c>
      <c r="I35" s="43">
        <v>2.69</v>
      </c>
      <c r="J35" s="40" t="s">
        <v>780</v>
      </c>
      <c r="K35" s="40" t="s">
        <v>88</v>
      </c>
      <c r="L35" s="42">
        <v>6.7100000000000007E-2</v>
      </c>
      <c r="M35" s="42">
        <v>-9.9000000000000008E-3</v>
      </c>
      <c r="N35" s="43">
        <v>9685.8799999999992</v>
      </c>
      <c r="O35" s="43">
        <v>158.75</v>
      </c>
      <c r="P35" s="43">
        <v>15.38</v>
      </c>
      <c r="Q35" s="42">
        <v>2.3999999999999998E-3</v>
      </c>
      <c r="R35" s="42">
        <v>0</v>
      </c>
      <c r="S35" s="40" t="s">
        <v>6</v>
      </c>
    </row>
    <row r="36" spans="2:19" x14ac:dyDescent="0.2">
      <c r="B36" s="40" t="s">
        <v>778</v>
      </c>
      <c r="C36" s="40" t="s">
        <v>771</v>
      </c>
      <c r="D36" s="41">
        <v>100075670</v>
      </c>
      <c r="E36" s="41">
        <v>97226</v>
      </c>
      <c r="F36" s="40" t="s">
        <v>192</v>
      </c>
      <c r="G36" s="40" t="s">
        <v>779</v>
      </c>
      <c r="H36" s="40" t="s">
        <v>173</v>
      </c>
      <c r="I36" s="43">
        <v>2.67</v>
      </c>
      <c r="J36" s="40" t="s">
        <v>780</v>
      </c>
      <c r="K36" s="40" t="s">
        <v>88</v>
      </c>
      <c r="L36" s="42">
        <v>6.7100000000000007E-2</v>
      </c>
      <c r="M36" s="42">
        <v>-9.9000000000000008E-3</v>
      </c>
      <c r="N36" s="43">
        <v>16421.759999999998</v>
      </c>
      <c r="O36" s="43">
        <v>149.9</v>
      </c>
      <c r="P36" s="43">
        <v>24.62</v>
      </c>
      <c r="Q36" s="42">
        <v>3.8999999999999998E-3</v>
      </c>
      <c r="R36" s="42">
        <v>1E-4</v>
      </c>
      <c r="S36" s="40" t="s">
        <v>6</v>
      </c>
    </row>
    <row r="37" spans="2:19" x14ac:dyDescent="0.2">
      <c r="B37" s="40" t="s">
        <v>781</v>
      </c>
      <c r="C37" s="40" t="s">
        <v>771</v>
      </c>
      <c r="D37" s="41">
        <v>100075597</v>
      </c>
      <c r="E37" s="41">
        <v>97226</v>
      </c>
      <c r="F37" s="40" t="s">
        <v>192</v>
      </c>
      <c r="G37" s="40" t="s">
        <v>782</v>
      </c>
      <c r="H37" s="40" t="s">
        <v>173</v>
      </c>
      <c r="I37" s="43">
        <v>2.67</v>
      </c>
      <c r="J37" s="40" t="s">
        <v>780</v>
      </c>
      <c r="K37" s="40" t="s">
        <v>88</v>
      </c>
      <c r="L37" s="42">
        <v>6.7100000000000007E-2</v>
      </c>
      <c r="M37" s="42">
        <v>-9.9000000000000008E-3</v>
      </c>
      <c r="N37" s="43">
        <v>18638.25</v>
      </c>
      <c r="O37" s="43">
        <v>150.35</v>
      </c>
      <c r="P37" s="43">
        <v>28.02</v>
      </c>
      <c r="Q37" s="42">
        <v>4.4999999999999997E-3</v>
      </c>
      <c r="R37" s="42">
        <v>1E-4</v>
      </c>
      <c r="S37" s="40" t="s">
        <v>6</v>
      </c>
    </row>
    <row r="38" spans="2:19" x14ac:dyDescent="0.2">
      <c r="B38" s="40" t="s">
        <v>783</v>
      </c>
      <c r="C38" s="40" t="s">
        <v>771</v>
      </c>
      <c r="D38" s="41">
        <v>100075423</v>
      </c>
      <c r="E38" s="41">
        <v>97226</v>
      </c>
      <c r="F38" s="40" t="s">
        <v>192</v>
      </c>
      <c r="G38" s="40" t="s">
        <v>784</v>
      </c>
      <c r="H38" s="40" t="s">
        <v>173</v>
      </c>
      <c r="I38" s="43">
        <v>2.67</v>
      </c>
      <c r="J38" s="40" t="s">
        <v>780</v>
      </c>
      <c r="K38" s="40" t="s">
        <v>88</v>
      </c>
      <c r="L38" s="42">
        <v>6.7100000000000007E-2</v>
      </c>
      <c r="M38" s="42">
        <v>-9.9000000000000008E-3</v>
      </c>
      <c r="N38" s="43">
        <v>19354.79</v>
      </c>
      <c r="O38" s="43">
        <v>150.63</v>
      </c>
      <c r="P38" s="43">
        <v>29.15</v>
      </c>
      <c r="Q38" s="42">
        <v>4.5999999999999999E-3</v>
      </c>
      <c r="R38" s="42">
        <v>1E-4</v>
      </c>
      <c r="S38" s="40" t="s">
        <v>6</v>
      </c>
    </row>
    <row r="39" spans="2:19" x14ac:dyDescent="0.2">
      <c r="B39" s="40" t="s">
        <v>787</v>
      </c>
      <c r="C39" s="40" t="s">
        <v>771</v>
      </c>
      <c r="D39" s="41">
        <v>100075837</v>
      </c>
      <c r="E39" s="41">
        <v>97226</v>
      </c>
      <c r="F39" s="40" t="s">
        <v>192</v>
      </c>
      <c r="G39" s="40" t="s">
        <v>788</v>
      </c>
      <c r="H39" s="40" t="s">
        <v>173</v>
      </c>
      <c r="I39" s="43">
        <v>2.67</v>
      </c>
      <c r="J39" s="40" t="s">
        <v>780</v>
      </c>
      <c r="K39" s="40" t="s">
        <v>88</v>
      </c>
      <c r="L39" s="42">
        <v>6.7100000000000007E-2</v>
      </c>
      <c r="M39" s="42">
        <v>-9.9000000000000008E-3</v>
      </c>
      <c r="N39" s="43">
        <v>12077.06</v>
      </c>
      <c r="O39" s="43">
        <v>152.29</v>
      </c>
      <c r="P39" s="43">
        <v>18.39</v>
      </c>
      <c r="Q39" s="42">
        <v>2.8999999999999998E-3</v>
      </c>
      <c r="R39" s="42">
        <v>0</v>
      </c>
      <c r="S39" s="40" t="s">
        <v>6</v>
      </c>
    </row>
    <row r="40" spans="2:19" x14ac:dyDescent="0.2">
      <c r="B40" s="40" t="s">
        <v>785</v>
      </c>
      <c r="C40" s="40" t="s">
        <v>771</v>
      </c>
      <c r="D40" s="41">
        <v>100075753</v>
      </c>
      <c r="E40" s="41">
        <v>97226</v>
      </c>
      <c r="F40" s="40" t="s">
        <v>192</v>
      </c>
      <c r="G40" s="40" t="s">
        <v>786</v>
      </c>
      <c r="H40" s="40" t="s">
        <v>173</v>
      </c>
      <c r="I40" s="43">
        <v>2.67</v>
      </c>
      <c r="J40" s="40" t="s">
        <v>780</v>
      </c>
      <c r="K40" s="40" t="s">
        <v>88</v>
      </c>
      <c r="L40" s="42">
        <v>6.7100000000000007E-2</v>
      </c>
      <c r="M40" s="42">
        <v>-9.9000000000000008E-3</v>
      </c>
      <c r="N40" s="43">
        <v>17025.240000000002</v>
      </c>
      <c r="O40" s="43">
        <v>150.63999999999999</v>
      </c>
      <c r="P40" s="43">
        <v>25.65</v>
      </c>
      <c r="Q40" s="42">
        <v>4.1000000000000003E-3</v>
      </c>
      <c r="R40" s="42">
        <v>1E-4</v>
      </c>
      <c r="S40" s="40" t="s">
        <v>6</v>
      </c>
    </row>
    <row r="41" spans="2:19" x14ac:dyDescent="0.2">
      <c r="B41" s="40" t="s">
        <v>811</v>
      </c>
      <c r="C41" s="40" t="s">
        <v>771</v>
      </c>
      <c r="D41" s="41">
        <v>100075340</v>
      </c>
      <c r="E41" s="41">
        <v>97226</v>
      </c>
      <c r="F41" s="40" t="s">
        <v>192</v>
      </c>
      <c r="G41" s="40" t="s">
        <v>802</v>
      </c>
      <c r="H41" s="40" t="s">
        <v>173</v>
      </c>
      <c r="I41" s="43">
        <v>2.67</v>
      </c>
      <c r="J41" s="40" t="s">
        <v>780</v>
      </c>
      <c r="K41" s="40" t="s">
        <v>88</v>
      </c>
      <c r="L41" s="42">
        <v>6.7100000000000007E-2</v>
      </c>
      <c r="M41" s="42">
        <v>-0.01</v>
      </c>
      <c r="N41" s="43">
        <v>15557.14</v>
      </c>
      <c r="O41" s="43">
        <v>153.04</v>
      </c>
      <c r="P41" s="43">
        <v>23.81</v>
      </c>
      <c r="Q41" s="42">
        <v>3.8E-3</v>
      </c>
      <c r="R41" s="42">
        <v>1E-4</v>
      </c>
      <c r="S41" s="40" t="s">
        <v>6</v>
      </c>
    </row>
    <row r="42" spans="2:19" x14ac:dyDescent="0.2">
      <c r="B42" s="40" t="s">
        <v>789</v>
      </c>
      <c r="C42" s="40" t="s">
        <v>771</v>
      </c>
      <c r="D42" s="41">
        <v>100075910</v>
      </c>
      <c r="E42" s="41">
        <v>97226</v>
      </c>
      <c r="F42" s="40" t="s">
        <v>192</v>
      </c>
      <c r="G42" s="40" t="s">
        <v>790</v>
      </c>
      <c r="H42" s="40" t="s">
        <v>173</v>
      </c>
      <c r="I42" s="43">
        <v>2.67</v>
      </c>
      <c r="J42" s="40" t="s">
        <v>780</v>
      </c>
      <c r="K42" s="40" t="s">
        <v>88</v>
      </c>
      <c r="L42" s="42">
        <v>6.7100000000000007E-2</v>
      </c>
      <c r="M42" s="42">
        <v>-9.9000000000000008E-3</v>
      </c>
      <c r="N42" s="43">
        <v>7278</v>
      </c>
      <c r="O42" s="43">
        <v>153.36000000000001</v>
      </c>
      <c r="P42" s="43">
        <v>11.16</v>
      </c>
      <c r="Q42" s="42">
        <v>1.8E-3</v>
      </c>
      <c r="R42" s="42">
        <v>0</v>
      </c>
      <c r="S42" s="40" t="s">
        <v>6</v>
      </c>
    </row>
    <row r="43" spans="2:19" x14ac:dyDescent="0.2">
      <c r="B43" s="40" t="s">
        <v>791</v>
      </c>
      <c r="C43" s="40" t="s">
        <v>771</v>
      </c>
      <c r="D43" s="41">
        <v>100076090</v>
      </c>
      <c r="E43" s="41">
        <v>97226</v>
      </c>
      <c r="F43" s="40" t="s">
        <v>192</v>
      </c>
      <c r="G43" s="40" t="s">
        <v>792</v>
      </c>
      <c r="H43" s="40" t="s">
        <v>173</v>
      </c>
      <c r="I43" s="43">
        <v>2.67</v>
      </c>
      <c r="J43" s="40" t="s">
        <v>780</v>
      </c>
      <c r="K43" s="40" t="s">
        <v>88</v>
      </c>
      <c r="L43" s="42">
        <v>6.7100000000000007E-2</v>
      </c>
      <c r="M43" s="42">
        <v>-0.01</v>
      </c>
      <c r="N43" s="43">
        <v>7318.9</v>
      </c>
      <c r="O43" s="43">
        <v>153.83000000000001</v>
      </c>
      <c r="P43" s="43">
        <v>11.26</v>
      </c>
      <c r="Q43" s="42">
        <v>1.8E-3</v>
      </c>
      <c r="R43" s="42">
        <v>0</v>
      </c>
      <c r="S43" s="40" t="s">
        <v>6</v>
      </c>
    </row>
    <row r="44" spans="2:19" x14ac:dyDescent="0.2">
      <c r="B44" s="40" t="s">
        <v>812</v>
      </c>
      <c r="C44" s="40" t="s">
        <v>771</v>
      </c>
      <c r="D44" s="41">
        <v>100075266</v>
      </c>
      <c r="E44" s="41">
        <v>97226</v>
      </c>
      <c r="F44" s="40" t="s">
        <v>192</v>
      </c>
      <c r="G44" s="40" t="s">
        <v>803</v>
      </c>
      <c r="H44" s="40" t="s">
        <v>173</v>
      </c>
      <c r="I44" s="43">
        <v>2.67</v>
      </c>
      <c r="J44" s="40" t="s">
        <v>780</v>
      </c>
      <c r="K44" s="40" t="s">
        <v>88</v>
      </c>
      <c r="L44" s="42">
        <v>6.7100000000000007E-2</v>
      </c>
      <c r="M44" s="42">
        <v>-0.01</v>
      </c>
      <c r="N44" s="43">
        <v>19992.78</v>
      </c>
      <c r="O44" s="43">
        <v>157.63</v>
      </c>
      <c r="P44" s="43">
        <v>31.51</v>
      </c>
      <c r="Q44" s="42">
        <v>5.0000000000000001E-3</v>
      </c>
      <c r="R44" s="42">
        <v>1E-4</v>
      </c>
      <c r="S44" s="40" t="s">
        <v>6</v>
      </c>
    </row>
    <row r="45" spans="2:19" x14ac:dyDescent="0.2">
      <c r="B45" s="40" t="s">
        <v>813</v>
      </c>
      <c r="C45" s="40" t="s">
        <v>771</v>
      </c>
      <c r="D45" s="41">
        <v>100075001</v>
      </c>
      <c r="E45" s="41">
        <v>97226</v>
      </c>
      <c r="F45" s="40" t="s">
        <v>192</v>
      </c>
      <c r="G45" s="40" t="s">
        <v>805</v>
      </c>
      <c r="H45" s="40" t="s">
        <v>173</v>
      </c>
      <c r="I45" s="43">
        <v>2.67</v>
      </c>
      <c r="J45" s="40" t="s">
        <v>780</v>
      </c>
      <c r="K45" s="40" t="s">
        <v>88</v>
      </c>
      <c r="L45" s="42">
        <v>6.7100000000000007E-2</v>
      </c>
      <c r="M45" s="42">
        <v>-0.01</v>
      </c>
      <c r="N45" s="43">
        <v>40598.720000000001</v>
      </c>
      <c r="O45" s="43">
        <v>159.94999999999999</v>
      </c>
      <c r="P45" s="43">
        <v>64.94</v>
      </c>
      <c r="Q45" s="42">
        <v>1.03E-2</v>
      </c>
      <c r="R45" s="42">
        <v>2.0000000000000001E-4</v>
      </c>
      <c r="S45" s="40" t="s">
        <v>6</v>
      </c>
    </row>
    <row r="46" spans="2:19" x14ac:dyDescent="0.2">
      <c r="B46" s="40" t="s">
        <v>814</v>
      </c>
      <c r="C46" s="40" t="s">
        <v>771</v>
      </c>
      <c r="D46" s="41">
        <v>100075189</v>
      </c>
      <c r="E46" s="41">
        <v>97226</v>
      </c>
      <c r="F46" s="40" t="s">
        <v>192</v>
      </c>
      <c r="G46" s="40" t="s">
        <v>806</v>
      </c>
      <c r="H46" s="40" t="s">
        <v>173</v>
      </c>
      <c r="I46" s="43">
        <v>2.67</v>
      </c>
      <c r="J46" s="40" t="s">
        <v>780</v>
      </c>
      <c r="K46" s="40" t="s">
        <v>88</v>
      </c>
      <c r="L46" s="42">
        <v>6.6100000000000006E-2</v>
      </c>
      <c r="M46" s="42">
        <v>-0.01</v>
      </c>
      <c r="N46" s="43">
        <v>26964.91</v>
      </c>
      <c r="O46" s="43">
        <v>160.41999999999999</v>
      </c>
      <c r="P46" s="43">
        <v>43.26</v>
      </c>
      <c r="Q46" s="42">
        <v>6.8999999999999999E-3</v>
      </c>
      <c r="R46" s="42">
        <v>1E-4</v>
      </c>
      <c r="S46" s="40" t="s">
        <v>6</v>
      </c>
    </row>
    <row r="47" spans="2:19" x14ac:dyDescent="0.2">
      <c r="B47" s="40" t="s">
        <v>815</v>
      </c>
      <c r="C47" s="40" t="s">
        <v>771</v>
      </c>
      <c r="D47" s="41">
        <v>100074921</v>
      </c>
      <c r="E47" s="41">
        <v>97226</v>
      </c>
      <c r="F47" s="40" t="s">
        <v>192</v>
      </c>
      <c r="G47" s="40" t="s">
        <v>804</v>
      </c>
      <c r="H47" s="40" t="s">
        <v>173</v>
      </c>
      <c r="I47" s="43">
        <v>2.67</v>
      </c>
      <c r="J47" s="40" t="s">
        <v>780</v>
      </c>
      <c r="K47" s="40" t="s">
        <v>88</v>
      </c>
      <c r="L47" s="42">
        <v>6.7100000000000007E-2</v>
      </c>
      <c r="M47" s="42">
        <v>-0.01</v>
      </c>
      <c r="N47" s="43">
        <v>3132.54</v>
      </c>
      <c r="O47" s="43">
        <v>161.53</v>
      </c>
      <c r="P47" s="43">
        <v>5.0599999999999996</v>
      </c>
      <c r="Q47" s="42">
        <v>8.0000000000000004E-4</v>
      </c>
      <c r="R47" s="42">
        <v>0</v>
      </c>
      <c r="S47" s="40" t="s">
        <v>6</v>
      </c>
    </row>
    <row r="48" spans="2:19" x14ac:dyDescent="0.2">
      <c r="B48" s="40" t="s">
        <v>793</v>
      </c>
      <c r="C48" s="40" t="s">
        <v>771</v>
      </c>
      <c r="D48" s="41">
        <v>100074509</v>
      </c>
      <c r="E48" s="41">
        <v>97226</v>
      </c>
      <c r="F48" s="40" t="s">
        <v>192</v>
      </c>
      <c r="G48" s="40" t="s">
        <v>794</v>
      </c>
      <c r="H48" s="40" t="s">
        <v>173</v>
      </c>
      <c r="I48" s="43">
        <v>2.67</v>
      </c>
      <c r="J48" s="40" t="s">
        <v>780</v>
      </c>
      <c r="K48" s="40" t="s">
        <v>88</v>
      </c>
      <c r="L48" s="42">
        <v>6.7100000000000007E-2</v>
      </c>
      <c r="M48" s="42">
        <v>-0.01</v>
      </c>
      <c r="N48" s="43">
        <v>11099.62</v>
      </c>
      <c r="O48" s="43">
        <v>162.69</v>
      </c>
      <c r="P48" s="43">
        <v>18.059999999999999</v>
      </c>
      <c r="Q48" s="42">
        <v>2.8999999999999998E-3</v>
      </c>
      <c r="R48" s="42">
        <v>0</v>
      </c>
      <c r="S48" s="40" t="s">
        <v>6</v>
      </c>
    </row>
    <row r="49" spans="2:19" x14ac:dyDescent="0.2">
      <c r="B49" s="40" t="s">
        <v>795</v>
      </c>
      <c r="C49" s="40" t="s">
        <v>771</v>
      </c>
      <c r="D49" s="41">
        <v>100074681</v>
      </c>
      <c r="E49" s="41">
        <v>97226</v>
      </c>
      <c r="F49" s="40" t="s">
        <v>192</v>
      </c>
      <c r="G49" s="40" t="s">
        <v>796</v>
      </c>
      <c r="H49" s="40" t="s">
        <v>173</v>
      </c>
      <c r="I49" s="43">
        <v>2.67</v>
      </c>
      <c r="J49" s="40" t="s">
        <v>780</v>
      </c>
      <c r="K49" s="40" t="s">
        <v>88</v>
      </c>
      <c r="L49" s="42">
        <v>6.7100000000000007E-2</v>
      </c>
      <c r="M49" s="42">
        <v>-0.01</v>
      </c>
      <c r="N49" s="43">
        <v>12953.31</v>
      </c>
      <c r="O49" s="43">
        <v>162.69</v>
      </c>
      <c r="P49" s="43">
        <v>21.07</v>
      </c>
      <c r="Q49" s="42">
        <v>3.3E-3</v>
      </c>
      <c r="R49" s="42">
        <v>0</v>
      </c>
      <c r="S49" s="40" t="s">
        <v>6</v>
      </c>
    </row>
    <row r="50" spans="2:19" x14ac:dyDescent="0.2">
      <c r="B50" s="40" t="s">
        <v>816</v>
      </c>
      <c r="C50" s="40" t="s">
        <v>771</v>
      </c>
      <c r="D50" s="41">
        <v>100074764</v>
      </c>
      <c r="E50" s="41">
        <v>97226</v>
      </c>
      <c r="F50" s="40" t="s">
        <v>192</v>
      </c>
      <c r="G50" s="40" t="s">
        <v>807</v>
      </c>
      <c r="H50" s="40" t="s">
        <v>173</v>
      </c>
      <c r="I50" s="43">
        <v>2.67</v>
      </c>
      <c r="J50" s="40" t="s">
        <v>780</v>
      </c>
      <c r="K50" s="40" t="s">
        <v>88</v>
      </c>
      <c r="L50" s="42">
        <v>6.7100000000000007E-2</v>
      </c>
      <c r="M50" s="42">
        <v>-0.01</v>
      </c>
      <c r="N50" s="43">
        <v>13132.13</v>
      </c>
      <c r="O50" s="43">
        <v>162.69</v>
      </c>
      <c r="P50" s="43">
        <v>21.36</v>
      </c>
      <c r="Q50" s="42">
        <v>3.3999999999999998E-3</v>
      </c>
      <c r="R50" s="42">
        <v>0</v>
      </c>
      <c r="S50" s="40" t="s">
        <v>6</v>
      </c>
    </row>
    <row r="51" spans="2:19" x14ac:dyDescent="0.2">
      <c r="B51" s="40" t="s">
        <v>799</v>
      </c>
      <c r="C51" s="40" t="s">
        <v>771</v>
      </c>
      <c r="D51" s="41">
        <v>100074277</v>
      </c>
      <c r="E51" s="41">
        <v>97226</v>
      </c>
      <c r="F51" s="40" t="s">
        <v>192</v>
      </c>
      <c r="G51" s="40" t="s">
        <v>800</v>
      </c>
      <c r="H51" s="40" t="s">
        <v>173</v>
      </c>
      <c r="I51" s="43">
        <v>2.67</v>
      </c>
      <c r="J51" s="40" t="s">
        <v>780</v>
      </c>
      <c r="K51" s="40" t="s">
        <v>88</v>
      </c>
      <c r="L51" s="42">
        <v>6.7100000000000007E-2</v>
      </c>
      <c r="M51" s="42">
        <v>-0.01</v>
      </c>
      <c r="N51" s="43">
        <v>23657.65</v>
      </c>
      <c r="O51" s="43">
        <v>163.61000000000001</v>
      </c>
      <c r="P51" s="43">
        <v>38.71</v>
      </c>
      <c r="Q51" s="42">
        <v>6.1999999999999998E-3</v>
      </c>
      <c r="R51" s="42">
        <v>1E-4</v>
      </c>
      <c r="S51" s="40" t="s">
        <v>6</v>
      </c>
    </row>
    <row r="52" spans="2:19" x14ac:dyDescent="0.2">
      <c r="B52" s="40" t="s">
        <v>817</v>
      </c>
      <c r="C52" s="40" t="s">
        <v>771</v>
      </c>
      <c r="D52" s="41">
        <v>100074848</v>
      </c>
      <c r="E52" s="41">
        <v>97226</v>
      </c>
      <c r="F52" s="40" t="s">
        <v>192</v>
      </c>
      <c r="G52" s="40" t="s">
        <v>808</v>
      </c>
      <c r="H52" s="40" t="s">
        <v>173</v>
      </c>
      <c r="I52" s="43">
        <v>2.67</v>
      </c>
      <c r="J52" s="40" t="s">
        <v>780</v>
      </c>
      <c r="K52" s="40" t="s">
        <v>88</v>
      </c>
      <c r="L52" s="42">
        <v>6.7100000000000007E-2</v>
      </c>
      <c r="M52" s="42">
        <v>-0.01</v>
      </c>
      <c r="N52" s="43">
        <v>12333.95</v>
      </c>
      <c r="O52" s="43">
        <v>163.97</v>
      </c>
      <c r="P52" s="43">
        <v>20.22</v>
      </c>
      <c r="Q52" s="42">
        <v>3.2000000000000002E-3</v>
      </c>
      <c r="R52" s="42">
        <v>0</v>
      </c>
      <c r="S52" s="40" t="s">
        <v>6</v>
      </c>
    </row>
    <row r="53" spans="2:19" x14ac:dyDescent="0.2">
      <c r="B53" s="40" t="s">
        <v>818</v>
      </c>
      <c r="C53" s="40" t="s">
        <v>771</v>
      </c>
      <c r="D53" s="41">
        <v>100074434</v>
      </c>
      <c r="E53" s="41">
        <v>97226</v>
      </c>
      <c r="F53" s="40" t="s">
        <v>192</v>
      </c>
      <c r="G53" s="40" t="s">
        <v>810</v>
      </c>
      <c r="H53" s="40" t="s">
        <v>173</v>
      </c>
      <c r="I53" s="43">
        <v>2.67</v>
      </c>
      <c r="J53" s="40" t="s">
        <v>780</v>
      </c>
      <c r="K53" s="40" t="s">
        <v>88</v>
      </c>
      <c r="L53" s="42">
        <v>6.7100000000000007E-2</v>
      </c>
      <c r="M53" s="42">
        <v>-0.01</v>
      </c>
      <c r="N53" s="43">
        <v>9699.2999999999993</v>
      </c>
      <c r="O53" s="43">
        <v>164.39</v>
      </c>
      <c r="P53" s="43">
        <v>15.94</v>
      </c>
      <c r="Q53" s="42">
        <v>2.5000000000000001E-3</v>
      </c>
      <c r="R53" s="42">
        <v>0</v>
      </c>
      <c r="S53" s="40" t="s">
        <v>6</v>
      </c>
    </row>
    <row r="54" spans="2:19" x14ac:dyDescent="0.2">
      <c r="B54" s="40" t="s">
        <v>797</v>
      </c>
      <c r="C54" s="40" t="s">
        <v>771</v>
      </c>
      <c r="D54" s="41">
        <v>100074350</v>
      </c>
      <c r="E54" s="41">
        <v>97226</v>
      </c>
      <c r="F54" s="40" t="s">
        <v>192</v>
      </c>
      <c r="G54" s="40" t="s">
        <v>798</v>
      </c>
      <c r="H54" s="40" t="s">
        <v>173</v>
      </c>
      <c r="I54" s="43">
        <v>2.67</v>
      </c>
      <c r="J54" s="40" t="s">
        <v>780</v>
      </c>
      <c r="K54" s="40" t="s">
        <v>88</v>
      </c>
      <c r="L54" s="42">
        <v>6.7100000000000007E-2</v>
      </c>
      <c r="M54" s="42">
        <v>-0.01</v>
      </c>
      <c r="N54" s="43">
        <v>860.94</v>
      </c>
      <c r="O54" s="43">
        <v>162.85</v>
      </c>
      <c r="P54" s="43">
        <v>1.4</v>
      </c>
      <c r="Q54" s="42">
        <v>2.0000000000000001E-4</v>
      </c>
      <c r="R54" s="42">
        <v>0</v>
      </c>
      <c r="S54" s="40" t="s">
        <v>6</v>
      </c>
    </row>
    <row r="55" spans="2:19" x14ac:dyDescent="0.2">
      <c r="B55" s="1" t="s">
        <v>819</v>
      </c>
      <c r="C55" s="1" t="s">
        <v>6</v>
      </c>
      <c r="D55" s="1" t="s">
        <v>6</v>
      </c>
      <c r="E55" s="1" t="s">
        <v>6</v>
      </c>
      <c r="F55" s="1" t="s">
        <v>6</v>
      </c>
      <c r="G55" s="1" t="s">
        <v>6</v>
      </c>
      <c r="H55" s="1" t="s">
        <v>6</v>
      </c>
      <c r="I55" s="39">
        <v>0</v>
      </c>
      <c r="J55" s="1" t="s">
        <v>6</v>
      </c>
      <c r="K55" s="1" t="s">
        <v>6</v>
      </c>
      <c r="L55" s="38">
        <v>0</v>
      </c>
      <c r="M55" s="38">
        <v>0</v>
      </c>
      <c r="N55" s="1" t="s">
        <v>6</v>
      </c>
      <c r="O55" s="1" t="s">
        <v>6</v>
      </c>
      <c r="P55" s="39">
        <v>0</v>
      </c>
      <c r="Q55" s="38">
        <v>0</v>
      </c>
      <c r="R55" s="38">
        <v>0</v>
      </c>
      <c r="S55" s="1" t="s">
        <v>6</v>
      </c>
    </row>
    <row r="56" spans="2:19" x14ac:dyDescent="0.2">
      <c r="B56" s="1" t="s">
        <v>820</v>
      </c>
      <c r="C56" s="1" t="s">
        <v>6</v>
      </c>
      <c r="D56" s="1" t="s">
        <v>6</v>
      </c>
      <c r="E56" s="1" t="s">
        <v>6</v>
      </c>
      <c r="F56" s="1" t="s">
        <v>6</v>
      </c>
      <c r="G56" s="1" t="s">
        <v>6</v>
      </c>
      <c r="H56" s="1" t="s">
        <v>6</v>
      </c>
      <c r="I56" s="39">
        <v>0</v>
      </c>
      <c r="J56" s="1" t="s">
        <v>6</v>
      </c>
      <c r="K56" s="1" t="s">
        <v>6</v>
      </c>
      <c r="L56" s="38">
        <v>0</v>
      </c>
      <c r="M56" s="38">
        <v>0</v>
      </c>
      <c r="N56" s="1" t="s">
        <v>6</v>
      </c>
      <c r="O56" s="1" t="s">
        <v>6</v>
      </c>
      <c r="P56" s="39">
        <v>0</v>
      </c>
      <c r="Q56" s="38">
        <v>0</v>
      </c>
      <c r="R56" s="38">
        <v>0</v>
      </c>
      <c r="S56" s="1" t="s">
        <v>6</v>
      </c>
    </row>
    <row r="57" spans="2:19" x14ac:dyDescent="0.2">
      <c r="B57" s="1" t="s">
        <v>821</v>
      </c>
      <c r="C57" s="1" t="s">
        <v>6</v>
      </c>
      <c r="D57" s="1" t="s">
        <v>6</v>
      </c>
      <c r="E57" s="1" t="s">
        <v>6</v>
      </c>
      <c r="F57" s="1" t="s">
        <v>6</v>
      </c>
      <c r="G57" s="1" t="s">
        <v>6</v>
      </c>
      <c r="H57" s="1" t="s">
        <v>6</v>
      </c>
      <c r="I57" s="1" t="s">
        <v>6</v>
      </c>
      <c r="J57" s="1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</row>
    <row r="58" spans="2:19" x14ac:dyDescent="0.2">
      <c r="B58" s="1" t="s">
        <v>822</v>
      </c>
      <c r="C58" s="1" t="s">
        <v>6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  <c r="I58" s="1" t="s">
        <v>6</v>
      </c>
      <c r="J58" s="1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</row>
    <row r="59" spans="2:19" x14ac:dyDescent="0.2">
      <c r="B59" s="1" t="s">
        <v>823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39">
        <v>0</v>
      </c>
      <c r="J59" s="1" t="s">
        <v>6</v>
      </c>
      <c r="K59" s="1" t="s">
        <v>6</v>
      </c>
      <c r="L59" s="38">
        <v>0</v>
      </c>
      <c r="M59" s="38">
        <v>0</v>
      </c>
      <c r="N59" s="1" t="s">
        <v>6</v>
      </c>
      <c r="O59" s="1" t="s">
        <v>6</v>
      </c>
      <c r="P59" s="39">
        <v>0</v>
      </c>
      <c r="Q59" s="38">
        <v>0</v>
      </c>
      <c r="R59" s="38">
        <v>0</v>
      </c>
      <c r="S59" s="1" t="s">
        <v>6</v>
      </c>
    </row>
    <row r="60" spans="2:19" x14ac:dyDescent="0.2">
      <c r="B60" s="1" t="s">
        <v>824</v>
      </c>
      <c r="C60" s="1" t="s">
        <v>6</v>
      </c>
      <c r="D60" s="1" t="s">
        <v>6</v>
      </c>
      <c r="E60" s="1" t="s">
        <v>6</v>
      </c>
      <c r="F60" s="1" t="s">
        <v>6</v>
      </c>
      <c r="G60" s="1" t="s">
        <v>6</v>
      </c>
      <c r="H60" s="1" t="s">
        <v>6</v>
      </c>
      <c r="I60" s="39">
        <v>0</v>
      </c>
      <c r="J60" s="1" t="s">
        <v>6</v>
      </c>
      <c r="K60" s="1" t="s">
        <v>6</v>
      </c>
      <c r="L60" s="38">
        <v>0</v>
      </c>
      <c r="M60" s="38">
        <v>0</v>
      </c>
      <c r="N60" s="1" t="s">
        <v>6</v>
      </c>
      <c r="O60" s="1" t="s">
        <v>6</v>
      </c>
      <c r="P60" s="39">
        <v>0</v>
      </c>
      <c r="Q60" s="38">
        <v>0</v>
      </c>
      <c r="R60" s="38">
        <v>0</v>
      </c>
      <c r="S60" s="1" t="s">
        <v>6</v>
      </c>
    </row>
    <row r="61" spans="2:19" x14ac:dyDescent="0.2">
      <c r="B61" s="1" t="s">
        <v>825</v>
      </c>
      <c r="C61" s="1" t="s">
        <v>6</v>
      </c>
      <c r="D61" s="1" t="s">
        <v>6</v>
      </c>
      <c r="E61" s="1" t="s">
        <v>6</v>
      </c>
      <c r="F61" s="1" t="s">
        <v>6</v>
      </c>
      <c r="G61" s="1" t="s">
        <v>6</v>
      </c>
      <c r="H61" s="1" t="s">
        <v>6</v>
      </c>
      <c r="I61" s="39">
        <v>0</v>
      </c>
      <c r="J61" s="1" t="s">
        <v>6</v>
      </c>
      <c r="K61" s="1" t="s">
        <v>6</v>
      </c>
      <c r="L61" s="38">
        <v>0</v>
      </c>
      <c r="M61" s="38">
        <v>0</v>
      </c>
      <c r="N61" s="1" t="s">
        <v>6</v>
      </c>
      <c r="O61" s="1" t="s">
        <v>6</v>
      </c>
      <c r="P61" s="39">
        <v>0</v>
      </c>
      <c r="Q61" s="38">
        <v>0</v>
      </c>
      <c r="R61" s="38">
        <v>0</v>
      </c>
      <c r="S61" s="1" t="s">
        <v>6</v>
      </c>
    </row>
    <row r="62" spans="2:19" x14ac:dyDescent="0.2">
      <c r="B62" s="1" t="s">
        <v>775</v>
      </c>
      <c r="C62" s="1" t="s">
        <v>6</v>
      </c>
      <c r="D62" s="1" t="s">
        <v>6</v>
      </c>
      <c r="E62" s="1" t="s">
        <v>6</v>
      </c>
      <c r="F62" s="1" t="s">
        <v>6</v>
      </c>
      <c r="G62" s="1" t="s">
        <v>6</v>
      </c>
      <c r="H62" s="1" t="s">
        <v>6</v>
      </c>
      <c r="I62" s="39">
        <v>0</v>
      </c>
      <c r="J62" s="1" t="s">
        <v>6</v>
      </c>
      <c r="K62" s="1" t="s">
        <v>6</v>
      </c>
      <c r="L62" s="38">
        <v>0</v>
      </c>
      <c r="M62" s="38">
        <v>0</v>
      </c>
      <c r="N62" s="1" t="s">
        <v>6</v>
      </c>
      <c r="O62" s="1" t="s">
        <v>6</v>
      </c>
      <c r="P62" s="39">
        <v>0</v>
      </c>
      <c r="Q62" s="38">
        <v>0</v>
      </c>
      <c r="R62" s="38">
        <v>0</v>
      </c>
      <c r="S62" s="1" t="s">
        <v>6</v>
      </c>
    </row>
    <row r="63" spans="2:19" x14ac:dyDescent="0.2">
      <c r="B63" s="1" t="s">
        <v>776</v>
      </c>
      <c r="C63" s="1" t="s">
        <v>6</v>
      </c>
      <c r="D63" s="1" t="s">
        <v>6</v>
      </c>
      <c r="E63" s="1" t="s">
        <v>6</v>
      </c>
      <c r="F63" s="1" t="s">
        <v>6</v>
      </c>
      <c r="G63" s="1" t="s">
        <v>6</v>
      </c>
      <c r="H63" s="1" t="s">
        <v>6</v>
      </c>
      <c r="I63" s="39">
        <v>0</v>
      </c>
      <c r="J63" s="1" t="s">
        <v>6</v>
      </c>
      <c r="K63" s="1" t="s">
        <v>6</v>
      </c>
      <c r="L63" s="38">
        <v>0</v>
      </c>
      <c r="M63" s="38">
        <v>0</v>
      </c>
      <c r="N63" s="1" t="s">
        <v>6</v>
      </c>
      <c r="O63" s="1" t="s">
        <v>6</v>
      </c>
      <c r="P63" s="39">
        <v>0</v>
      </c>
      <c r="Q63" s="38">
        <v>0</v>
      </c>
      <c r="R63" s="38">
        <v>0</v>
      </c>
      <c r="S63" s="1" t="s">
        <v>6</v>
      </c>
    </row>
    <row r="64" spans="2:19" x14ac:dyDescent="0.2">
      <c r="B64" s="1" t="s">
        <v>777</v>
      </c>
      <c r="C64" s="1" t="s">
        <v>6</v>
      </c>
      <c r="D64" s="1" t="s">
        <v>6</v>
      </c>
      <c r="E64" s="1" t="s">
        <v>6</v>
      </c>
      <c r="F64" s="1" t="s">
        <v>6</v>
      </c>
      <c r="G64" s="1" t="s">
        <v>6</v>
      </c>
      <c r="H64" s="1" t="s">
        <v>6</v>
      </c>
      <c r="I64" s="39">
        <v>0</v>
      </c>
      <c r="J64" s="1" t="s">
        <v>6</v>
      </c>
      <c r="K64" s="1" t="s">
        <v>6</v>
      </c>
      <c r="L64" s="38">
        <v>0</v>
      </c>
      <c r="M64" s="38">
        <v>0</v>
      </c>
      <c r="N64" s="1" t="s">
        <v>6</v>
      </c>
      <c r="O64" s="1" t="s">
        <v>6</v>
      </c>
      <c r="P64" s="39">
        <v>0</v>
      </c>
      <c r="Q64" s="38">
        <v>0</v>
      </c>
      <c r="R64" s="38">
        <v>0</v>
      </c>
      <c r="S64" s="1" t="s">
        <v>6</v>
      </c>
    </row>
    <row r="65" spans="2:19" x14ac:dyDescent="0.2">
      <c r="B65" s="1" t="s">
        <v>824</v>
      </c>
      <c r="C65" s="1" t="s">
        <v>6</v>
      </c>
      <c r="D65" s="1" t="s">
        <v>6</v>
      </c>
      <c r="E65" s="1" t="s">
        <v>6</v>
      </c>
      <c r="F65" s="1" t="s">
        <v>6</v>
      </c>
      <c r="G65" s="1" t="s">
        <v>6</v>
      </c>
      <c r="H65" s="1" t="s">
        <v>6</v>
      </c>
      <c r="I65" s="39">
        <v>0</v>
      </c>
      <c r="J65" s="1" t="s">
        <v>6</v>
      </c>
      <c r="K65" s="1" t="s">
        <v>6</v>
      </c>
      <c r="L65" s="38">
        <v>0</v>
      </c>
      <c r="M65" s="38">
        <v>0</v>
      </c>
      <c r="N65" s="1" t="s">
        <v>6</v>
      </c>
      <c r="O65" s="1" t="s">
        <v>6</v>
      </c>
      <c r="P65" s="39">
        <v>0</v>
      </c>
      <c r="Q65" s="38">
        <v>0</v>
      </c>
      <c r="R65" s="38">
        <v>0</v>
      </c>
      <c r="S65" s="1" t="s">
        <v>6</v>
      </c>
    </row>
    <row r="66" spans="2:19" x14ac:dyDescent="0.2">
      <c r="B66" s="36" t="s">
        <v>103</v>
      </c>
    </row>
    <row r="67" spans="2:19" x14ac:dyDescent="0.2">
      <c r="B67" s="36" t="s">
        <v>149</v>
      </c>
    </row>
    <row r="68" spans="2:19" x14ac:dyDescent="0.2">
      <c r="B68" s="36" t="s">
        <v>150</v>
      </c>
    </row>
    <row r="69" spans="2:19" x14ac:dyDescent="0.2">
      <c r="B69" s="36" t="s">
        <v>151</v>
      </c>
    </row>
    <row r="70" spans="2:19" x14ac:dyDescent="0.2">
      <c r="B70" s="70" t="s">
        <v>60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</sheetData>
  <mergeCells count="1">
    <mergeCell ref="B70:S7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826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108</v>
      </c>
      <c r="H7" s="1" t="s">
        <v>67</v>
      </c>
      <c r="I7" s="1" t="s">
        <v>827</v>
      </c>
      <c r="J7" s="1" t="s">
        <v>69</v>
      </c>
      <c r="K7" s="3" t="s">
        <v>109</v>
      </c>
      <c r="L7" s="3" t="s">
        <v>110</v>
      </c>
      <c r="M7" s="1" t="s">
        <v>8</v>
      </c>
      <c r="N7" s="1" t="s">
        <v>71</v>
      </c>
      <c r="O7" s="1" t="s">
        <v>113</v>
      </c>
      <c r="P7" s="1" t="s">
        <v>6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114</v>
      </c>
      <c r="H8" s="1" t="s">
        <v>6</v>
      </c>
      <c r="I8" s="1" t="s">
        <v>11</v>
      </c>
      <c r="J8" s="1" t="s">
        <v>11</v>
      </c>
      <c r="K8" s="1" t="s">
        <v>828</v>
      </c>
      <c r="L8" s="1" t="s">
        <v>6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116</v>
      </c>
      <c r="N9" s="1" t="s">
        <v>117</v>
      </c>
      <c r="O9" s="1" t="s">
        <v>118</v>
      </c>
      <c r="P9" s="1" t="s">
        <v>6</v>
      </c>
    </row>
    <row r="10" spans="2:16" x14ac:dyDescent="0.2">
      <c r="B10" s="1" t="s">
        <v>829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</v>
      </c>
      <c r="H10" s="1" t="s">
        <v>6</v>
      </c>
      <c r="I10" s="38">
        <v>0</v>
      </c>
      <c r="J10" s="38">
        <v>0</v>
      </c>
      <c r="K10" s="1" t="s">
        <v>6</v>
      </c>
      <c r="L10" s="1" t="s">
        <v>6</v>
      </c>
      <c r="M10" s="39">
        <v>0</v>
      </c>
      <c r="N10" s="38">
        <v>0</v>
      </c>
      <c r="O10" s="38">
        <v>0</v>
      </c>
      <c r="P10" s="1" t="s">
        <v>6</v>
      </c>
    </row>
    <row r="11" spans="2:16" x14ac:dyDescent="0.2">
      <c r="B11" s="1" t="s">
        <v>82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1" t="s">
        <v>6</v>
      </c>
      <c r="L11" s="1" t="s">
        <v>6</v>
      </c>
      <c r="M11" s="39">
        <v>0</v>
      </c>
      <c r="N11" s="38">
        <v>0</v>
      </c>
      <c r="O11" s="38">
        <v>0</v>
      </c>
      <c r="P11" s="1" t="s">
        <v>6</v>
      </c>
    </row>
    <row r="12" spans="2:16" x14ac:dyDescent="0.2">
      <c r="B12" s="1" t="s">
        <v>830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1" t="s">
        <v>6</v>
      </c>
      <c r="L12" s="1" t="s">
        <v>6</v>
      </c>
      <c r="M12" s="39">
        <v>0</v>
      </c>
      <c r="N12" s="38">
        <v>0</v>
      </c>
      <c r="O12" s="38">
        <v>0</v>
      </c>
      <c r="P12" s="1" t="s">
        <v>6</v>
      </c>
    </row>
    <row r="13" spans="2:16" x14ac:dyDescent="0.2">
      <c r="B13" s="1" t="s">
        <v>665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1" t="s">
        <v>6</v>
      </c>
      <c r="L13" s="1" t="s">
        <v>6</v>
      </c>
      <c r="M13" s="39">
        <v>0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831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832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">
      <c r="B16" s="1" t="s">
        <v>508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">
      <c r="B17" s="1" t="s">
        <v>165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">
      <c r="B18" s="36" t="s">
        <v>103</v>
      </c>
    </row>
    <row r="19" spans="2:16" x14ac:dyDescent="0.2">
      <c r="B19" s="36" t="s">
        <v>149</v>
      </c>
    </row>
    <row r="20" spans="2:16" x14ac:dyDescent="0.2">
      <c r="B20" s="36" t="s">
        <v>150</v>
      </c>
    </row>
    <row r="21" spans="2:16" x14ac:dyDescent="0.2">
      <c r="B21" s="36" t="s">
        <v>151</v>
      </c>
    </row>
    <row r="22" spans="2:16" x14ac:dyDescent="0.2">
      <c r="B22" s="71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833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62</v>
      </c>
      <c r="C7" s="1" t="s">
        <v>834</v>
      </c>
      <c r="D7" s="1" t="s">
        <v>835</v>
      </c>
      <c r="E7" s="1" t="s">
        <v>836</v>
      </c>
      <c r="F7" s="1" t="s">
        <v>67</v>
      </c>
      <c r="G7" s="1" t="s">
        <v>837</v>
      </c>
      <c r="H7" s="1" t="s">
        <v>71</v>
      </c>
      <c r="I7" s="1" t="s">
        <v>72</v>
      </c>
      <c r="J7" s="1" t="s">
        <v>838</v>
      </c>
      <c r="K7" s="1" t="s">
        <v>6</v>
      </c>
      <c r="L7" s="1" t="s">
        <v>6</v>
      </c>
    </row>
    <row r="8" spans="2:12" x14ac:dyDescent="0.2">
      <c r="B8" s="1" t="s">
        <v>6</v>
      </c>
      <c r="C8" s="1" t="s">
        <v>167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6</v>
      </c>
      <c r="L9" s="1" t="s">
        <v>6</v>
      </c>
    </row>
    <row r="10" spans="2:12" x14ac:dyDescent="0.2">
      <c r="B10" s="1" t="s">
        <v>839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">
      <c r="B11" s="1" t="s">
        <v>840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">
      <c r="B12" s="1" t="s">
        <v>841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">
      <c r="B13" s="1" t="s">
        <v>842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">
      <c r="B14" s="1" t="s">
        <v>843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">
      <c r="B15" s="1" t="s">
        <v>841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">
      <c r="B16" s="1" t="s">
        <v>842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">
      <c r="B17" s="72" t="s">
        <v>60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844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62</v>
      </c>
      <c r="C7" s="1" t="s">
        <v>64</v>
      </c>
      <c r="D7" s="1" t="s">
        <v>65</v>
      </c>
      <c r="E7" s="1" t="s">
        <v>845</v>
      </c>
      <c r="F7" s="1" t="s">
        <v>846</v>
      </c>
      <c r="G7" s="1" t="s">
        <v>67</v>
      </c>
      <c r="H7" s="1" t="s">
        <v>847</v>
      </c>
      <c r="I7" s="1" t="s">
        <v>8</v>
      </c>
      <c r="J7" s="1" t="s">
        <v>71</v>
      </c>
      <c r="K7" s="1" t="s">
        <v>72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</row>
    <row r="10" spans="2:11" x14ac:dyDescent="0.2">
      <c r="B10" s="1" t="s">
        <v>848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82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101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3" t="s">
        <v>60</v>
      </c>
      <c r="C13" s="49"/>
      <c r="D13" s="49"/>
      <c r="E13" s="49"/>
      <c r="F13" s="49"/>
      <c r="G13" s="49"/>
      <c r="H13" s="49"/>
      <c r="I13" s="49"/>
      <c r="J13" s="49"/>
      <c r="K13" s="49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3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849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62</v>
      </c>
      <c r="C7" s="1" t="s">
        <v>63</v>
      </c>
      <c r="D7" s="1" t="s">
        <v>65</v>
      </c>
      <c r="E7" s="1" t="s">
        <v>845</v>
      </c>
      <c r="F7" s="1" t="s">
        <v>846</v>
      </c>
      <c r="G7" s="1" t="s">
        <v>67</v>
      </c>
      <c r="H7" s="1" t="s">
        <v>847</v>
      </c>
      <c r="I7" s="1" t="s">
        <v>8</v>
      </c>
      <c r="J7" s="1" t="s">
        <v>71</v>
      </c>
      <c r="K7" s="1" t="s">
        <v>72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</row>
    <row r="10" spans="2:11" x14ac:dyDescent="0.2">
      <c r="B10" s="1" t="s">
        <v>850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101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</row>
    <row r="13" spans="2:11" x14ac:dyDescent="0.2">
      <c r="B13" s="74" t="s">
        <v>60</v>
      </c>
      <c r="C13" s="49"/>
      <c r="D13" s="49"/>
      <c r="E13" s="49"/>
      <c r="F13" s="49"/>
      <c r="G13" s="49"/>
      <c r="H13" s="49"/>
      <c r="I13" s="49"/>
      <c r="J13" s="49"/>
      <c r="K13" s="49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28"/>
  <sheetViews>
    <sheetView rightToLeft="1" workbookViewId="0"/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 t="s">
        <v>6</v>
      </c>
    </row>
    <row r="5" spans="2:4" x14ac:dyDescent="0.2">
      <c r="B5" s="37" t="s">
        <v>6</v>
      </c>
      <c r="C5" s="37" t="s">
        <v>6</v>
      </c>
    </row>
    <row r="6" spans="2:4" x14ac:dyDescent="0.2">
      <c r="B6" s="3" t="s">
        <v>851</v>
      </c>
      <c r="C6" s="1" t="s">
        <v>6</v>
      </c>
      <c r="D6" s="1" t="s">
        <v>6</v>
      </c>
    </row>
    <row r="7" spans="2:4" x14ac:dyDescent="0.2">
      <c r="B7" s="1" t="s">
        <v>62</v>
      </c>
      <c r="C7" s="1" t="s">
        <v>852</v>
      </c>
      <c r="D7" s="1" t="s">
        <v>853</v>
      </c>
    </row>
    <row r="8" spans="2:4" x14ac:dyDescent="0.2">
      <c r="B8" s="1" t="s">
        <v>6</v>
      </c>
      <c r="C8" s="1" t="s">
        <v>10</v>
      </c>
      <c r="D8" s="1" t="s">
        <v>167</v>
      </c>
    </row>
    <row r="9" spans="2:4" x14ac:dyDescent="0.2">
      <c r="B9" s="1" t="s">
        <v>6</v>
      </c>
      <c r="C9" s="1" t="s">
        <v>12</v>
      </c>
      <c r="D9" s="1" t="s">
        <v>13</v>
      </c>
    </row>
    <row r="10" spans="2:4" x14ac:dyDescent="0.2">
      <c r="B10" s="1" t="s">
        <v>854</v>
      </c>
      <c r="C10" s="39">
        <v>6081.94</v>
      </c>
      <c r="D10" s="1" t="s">
        <v>6</v>
      </c>
    </row>
    <row r="11" spans="2:4" x14ac:dyDescent="0.2">
      <c r="B11" s="1" t="s">
        <v>82</v>
      </c>
      <c r="C11" s="39">
        <v>1137.4000000000001</v>
      </c>
      <c r="D11" s="1" t="s">
        <v>6</v>
      </c>
    </row>
    <row r="12" spans="2:4" x14ac:dyDescent="0.2">
      <c r="B12" s="40" t="s">
        <v>855</v>
      </c>
      <c r="C12" s="43">
        <v>1137.4000000000001</v>
      </c>
      <c r="D12" s="40" t="s">
        <v>856</v>
      </c>
    </row>
    <row r="13" spans="2:4" x14ac:dyDescent="0.2">
      <c r="B13" s="1" t="s">
        <v>101</v>
      </c>
      <c r="C13" s="39">
        <v>4944.54</v>
      </c>
      <c r="D13" s="1" t="s">
        <v>6</v>
      </c>
    </row>
    <row r="14" spans="2:4" x14ac:dyDescent="0.2">
      <c r="B14" s="40" t="s">
        <v>857</v>
      </c>
      <c r="C14" s="43">
        <v>76.36</v>
      </c>
      <c r="D14" s="40" t="s">
        <v>858</v>
      </c>
    </row>
    <row r="15" spans="2:4" x14ac:dyDescent="0.2">
      <c r="B15" s="40" t="s">
        <v>859</v>
      </c>
      <c r="C15" s="43">
        <v>1383.3</v>
      </c>
      <c r="D15" s="40" t="s">
        <v>860</v>
      </c>
    </row>
    <row r="16" spans="2:4" x14ac:dyDescent="0.2">
      <c r="B16" s="40" t="s">
        <v>861</v>
      </c>
      <c r="C16" s="43">
        <v>192.32</v>
      </c>
      <c r="D16" s="40" t="s">
        <v>862</v>
      </c>
    </row>
    <row r="17" spans="2:4" x14ac:dyDescent="0.2">
      <c r="B17" s="40" t="s">
        <v>863</v>
      </c>
      <c r="C17" s="43">
        <v>129.19</v>
      </c>
      <c r="D17" s="40" t="s">
        <v>864</v>
      </c>
    </row>
    <row r="18" spans="2:4" x14ac:dyDescent="0.2">
      <c r="B18" s="40" t="s">
        <v>865</v>
      </c>
      <c r="C18" s="43">
        <v>1385.93</v>
      </c>
      <c r="D18" s="40" t="s">
        <v>866</v>
      </c>
    </row>
    <row r="19" spans="2:4" x14ac:dyDescent="0.2">
      <c r="B19" s="40" t="s">
        <v>867</v>
      </c>
      <c r="C19" s="43">
        <v>139.12</v>
      </c>
      <c r="D19" s="40" t="s">
        <v>868</v>
      </c>
    </row>
    <row r="20" spans="2:4" x14ac:dyDescent="0.2">
      <c r="B20" s="40" t="s">
        <v>869</v>
      </c>
      <c r="C20" s="43">
        <v>34.340000000000003</v>
      </c>
      <c r="D20" s="40" t="s">
        <v>870</v>
      </c>
    </row>
    <row r="21" spans="2:4" x14ac:dyDescent="0.2">
      <c r="B21" s="40" t="s">
        <v>871</v>
      </c>
      <c r="C21" s="43">
        <v>14.66</v>
      </c>
      <c r="D21" s="40" t="s">
        <v>872</v>
      </c>
    </row>
    <row r="22" spans="2:4" x14ac:dyDescent="0.2">
      <c r="B22" s="40" t="s">
        <v>707</v>
      </c>
      <c r="C22" s="43">
        <v>182.14</v>
      </c>
      <c r="D22" s="40" t="s">
        <v>873</v>
      </c>
    </row>
    <row r="23" spans="2:4" x14ac:dyDescent="0.2">
      <c r="B23" s="40" t="s">
        <v>874</v>
      </c>
      <c r="C23" s="43">
        <v>90.41</v>
      </c>
      <c r="D23" s="40" t="s">
        <v>873</v>
      </c>
    </row>
    <row r="24" spans="2:4" x14ac:dyDescent="0.2">
      <c r="B24" s="40" t="s">
        <v>875</v>
      </c>
      <c r="C24" s="43">
        <v>14.58</v>
      </c>
      <c r="D24" s="40" t="s">
        <v>873</v>
      </c>
    </row>
    <row r="25" spans="2:4" x14ac:dyDescent="0.2">
      <c r="B25" s="40" t="s">
        <v>876</v>
      </c>
      <c r="C25" s="43">
        <v>110.48</v>
      </c>
      <c r="D25" s="40" t="s">
        <v>877</v>
      </c>
    </row>
    <row r="26" spans="2:4" x14ac:dyDescent="0.2">
      <c r="B26" s="40" t="s">
        <v>878</v>
      </c>
      <c r="C26" s="43">
        <v>78.7</v>
      </c>
      <c r="D26" s="40" t="s">
        <v>877</v>
      </c>
    </row>
    <row r="27" spans="2:4" x14ac:dyDescent="0.2">
      <c r="B27" s="40" t="s">
        <v>717</v>
      </c>
      <c r="C27" s="43">
        <v>1113</v>
      </c>
      <c r="D27" s="40" t="s">
        <v>877</v>
      </c>
    </row>
    <row r="28" spans="2:4" x14ac:dyDescent="0.2">
      <c r="B28" s="75" t="s">
        <v>60</v>
      </c>
      <c r="C28" s="49"/>
      <c r="D28" s="49"/>
    </row>
  </sheetData>
  <mergeCells count="1">
    <mergeCell ref="B28:D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879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62</v>
      </c>
      <c r="C7" s="1" t="s">
        <v>63</v>
      </c>
      <c r="D7" s="1" t="s">
        <v>155</v>
      </c>
      <c r="E7" s="1" t="s">
        <v>65</v>
      </c>
      <c r="F7" s="1" t="s">
        <v>66</v>
      </c>
      <c r="G7" s="1" t="s">
        <v>107</v>
      </c>
      <c r="H7" s="1" t="s">
        <v>108</v>
      </c>
      <c r="I7" s="1" t="s">
        <v>67</v>
      </c>
      <c r="J7" s="1" t="s">
        <v>68</v>
      </c>
      <c r="K7" s="1" t="s">
        <v>880</v>
      </c>
      <c r="L7" s="3" t="s">
        <v>109</v>
      </c>
      <c r="M7" s="1" t="s">
        <v>881</v>
      </c>
      <c r="N7" s="1" t="s">
        <v>156</v>
      </c>
      <c r="O7" s="1" t="s">
        <v>71</v>
      </c>
      <c r="P7" s="1" t="s">
        <v>113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167</v>
      </c>
      <c r="H8" s="1" t="s">
        <v>114</v>
      </c>
      <c r="I8" s="1" t="s">
        <v>6</v>
      </c>
      <c r="J8" s="1" t="s">
        <v>11</v>
      </c>
      <c r="K8" s="1" t="s">
        <v>882</v>
      </c>
      <c r="L8" s="1" t="s">
        <v>115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6</v>
      </c>
    </row>
    <row r="10" spans="2:17" x14ac:dyDescent="0.2">
      <c r="B10" s="1" t="s">
        <v>883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82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161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162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508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884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164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163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36" t="s">
        <v>103</v>
      </c>
    </row>
    <row r="20" spans="2:17" x14ac:dyDescent="0.2">
      <c r="B20" s="36" t="s">
        <v>149</v>
      </c>
    </row>
    <row r="21" spans="2:17" x14ac:dyDescent="0.2">
      <c r="B21" s="36" t="s">
        <v>151</v>
      </c>
    </row>
    <row r="22" spans="2:17" x14ac:dyDescent="0.2">
      <c r="B22" s="76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885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62</v>
      </c>
      <c r="C7" s="1" t="s">
        <v>63</v>
      </c>
      <c r="D7" s="1" t="s">
        <v>155</v>
      </c>
      <c r="E7" s="1" t="s">
        <v>65</v>
      </c>
      <c r="F7" s="1" t="s">
        <v>66</v>
      </c>
      <c r="G7" s="1" t="s">
        <v>107</v>
      </c>
      <c r="H7" s="1" t="s">
        <v>108</v>
      </c>
      <c r="I7" s="1" t="s">
        <v>67</v>
      </c>
      <c r="J7" s="1" t="s">
        <v>68</v>
      </c>
      <c r="K7" s="1" t="s">
        <v>880</v>
      </c>
      <c r="L7" s="3" t="s">
        <v>109</v>
      </c>
      <c r="M7" s="1" t="s">
        <v>881</v>
      </c>
      <c r="N7" s="1" t="s">
        <v>156</v>
      </c>
      <c r="O7" s="1" t="s">
        <v>71</v>
      </c>
      <c r="P7" s="1" t="s">
        <v>113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167</v>
      </c>
      <c r="H8" s="1" t="s">
        <v>114</v>
      </c>
      <c r="I8" s="1" t="s">
        <v>6</v>
      </c>
      <c r="J8" s="1" t="s">
        <v>11</v>
      </c>
      <c r="K8" s="1" t="s">
        <v>11</v>
      </c>
      <c r="L8" s="1" t="s">
        <v>115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6</v>
      </c>
    </row>
    <row r="10" spans="2:17" x14ac:dyDescent="0.2">
      <c r="B10" s="1" t="s">
        <v>886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887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161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162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508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884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164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163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36" t="s">
        <v>103</v>
      </c>
    </row>
    <row r="20" spans="2:17" x14ac:dyDescent="0.2">
      <c r="B20" s="36" t="s">
        <v>149</v>
      </c>
    </row>
    <row r="21" spans="2:17" x14ac:dyDescent="0.2">
      <c r="B21" s="36" t="s">
        <v>151</v>
      </c>
    </row>
    <row r="22" spans="2:17" x14ac:dyDescent="0.2">
      <c r="B22" s="77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41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3" t="s">
        <v>105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">
      <c r="B8" s="1" t="s">
        <v>62</v>
      </c>
      <c r="C8" s="1" t="s">
        <v>63</v>
      </c>
      <c r="D8" s="1" t="s">
        <v>106</v>
      </c>
      <c r="E8" s="1" t="s">
        <v>65</v>
      </c>
      <c r="F8" s="1" t="s">
        <v>66</v>
      </c>
      <c r="G8" s="1" t="s">
        <v>107</v>
      </c>
      <c r="H8" s="1" t="s">
        <v>108</v>
      </c>
      <c r="I8" s="1" t="s">
        <v>67</v>
      </c>
      <c r="J8" s="1" t="s">
        <v>68</v>
      </c>
      <c r="K8" s="1" t="s">
        <v>69</v>
      </c>
      <c r="L8" s="3" t="s">
        <v>109</v>
      </c>
      <c r="M8" s="3" t="s">
        <v>110</v>
      </c>
      <c r="N8" s="3" t="s">
        <v>111</v>
      </c>
      <c r="O8" s="1" t="s">
        <v>70</v>
      </c>
      <c r="P8" s="3" t="s">
        <v>112</v>
      </c>
      <c r="Q8" s="1" t="s">
        <v>71</v>
      </c>
      <c r="R8" s="3" t="s">
        <v>113</v>
      </c>
      <c r="S8" s="1" t="s">
        <v>6</v>
      </c>
    </row>
    <row r="9" spans="2:19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114</v>
      </c>
      <c r="I9" s="1" t="s">
        <v>6</v>
      </c>
      <c r="J9" s="1" t="s">
        <v>11</v>
      </c>
      <c r="K9" s="1" t="s">
        <v>11</v>
      </c>
      <c r="L9" s="3" t="s">
        <v>115</v>
      </c>
      <c r="M9" s="1" t="s">
        <v>6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6</v>
      </c>
    </row>
    <row r="11" spans="2:19" x14ac:dyDescent="0.2">
      <c r="B11" s="1" t="s">
        <v>122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3.13</v>
      </c>
      <c r="I11" s="1" t="s">
        <v>6</v>
      </c>
      <c r="J11" s="38">
        <v>2.1000000000000001E-2</v>
      </c>
      <c r="K11" s="38">
        <v>-4.7999999999999996E-3</v>
      </c>
      <c r="L11" s="39">
        <v>72407566</v>
      </c>
      <c r="M11" s="1" t="s">
        <v>6</v>
      </c>
      <c r="N11" s="39">
        <v>0</v>
      </c>
      <c r="O11" s="39">
        <v>80383.28</v>
      </c>
      <c r="P11" s="1" t="s">
        <v>6</v>
      </c>
      <c r="Q11" s="38">
        <v>1</v>
      </c>
      <c r="R11" s="38">
        <v>0.2016</v>
      </c>
      <c r="S11" s="1" t="s">
        <v>6</v>
      </c>
    </row>
    <row r="12" spans="2:19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3.13</v>
      </c>
      <c r="I12" s="1" t="s">
        <v>6</v>
      </c>
      <c r="J12" s="38">
        <v>2.1000000000000001E-2</v>
      </c>
      <c r="K12" s="38">
        <v>-4.7999999999999996E-3</v>
      </c>
      <c r="L12" s="39">
        <v>72407566</v>
      </c>
      <c r="M12" s="1" t="s">
        <v>6</v>
      </c>
      <c r="N12" s="39">
        <v>0</v>
      </c>
      <c r="O12" s="39">
        <v>80383.28</v>
      </c>
      <c r="P12" s="1" t="s">
        <v>6</v>
      </c>
      <c r="Q12" s="38">
        <v>1</v>
      </c>
      <c r="R12" s="38">
        <v>0.2016</v>
      </c>
      <c r="S12" s="1" t="s">
        <v>6</v>
      </c>
    </row>
    <row r="13" spans="2:19" x14ac:dyDescent="0.2">
      <c r="B13" s="1" t="s">
        <v>123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2.61</v>
      </c>
      <c r="I13" s="1" t="s">
        <v>6</v>
      </c>
      <c r="J13" s="38">
        <v>2.06E-2</v>
      </c>
      <c r="K13" s="38">
        <v>-2.7799999999999998E-2</v>
      </c>
      <c r="L13" s="39">
        <v>29420422</v>
      </c>
      <c r="M13" s="1" t="s">
        <v>6</v>
      </c>
      <c r="N13" s="39">
        <v>0</v>
      </c>
      <c r="O13" s="39">
        <v>34754.51</v>
      </c>
      <c r="P13" s="1" t="s">
        <v>6</v>
      </c>
      <c r="Q13" s="38">
        <v>0.43240000000000001</v>
      </c>
      <c r="R13" s="38">
        <v>8.72E-2</v>
      </c>
      <c r="S13" s="1" t="s">
        <v>6</v>
      </c>
    </row>
    <row r="14" spans="2:19" x14ac:dyDescent="0.2">
      <c r="B14" s="40" t="s">
        <v>124</v>
      </c>
      <c r="C14" s="41">
        <v>1135912</v>
      </c>
      <c r="D14" s="40" t="s">
        <v>125</v>
      </c>
      <c r="E14" s="40" t="s">
        <v>126</v>
      </c>
      <c r="F14" s="40" t="s">
        <v>127</v>
      </c>
      <c r="G14" s="40" t="s">
        <v>6</v>
      </c>
      <c r="H14" s="43">
        <v>3.54</v>
      </c>
      <c r="I14" s="40" t="s">
        <v>88</v>
      </c>
      <c r="J14" s="42">
        <v>7.4999999999999997E-3</v>
      </c>
      <c r="K14" s="42">
        <v>-1.78E-2</v>
      </c>
      <c r="L14" s="43">
        <v>2420575</v>
      </c>
      <c r="M14" s="43">
        <v>114.28</v>
      </c>
      <c r="N14" s="43">
        <v>0</v>
      </c>
      <c r="O14" s="43">
        <v>2766.23</v>
      </c>
      <c r="P14" s="42">
        <v>1E-4</v>
      </c>
      <c r="Q14" s="42">
        <v>3.44E-2</v>
      </c>
      <c r="R14" s="42">
        <v>6.8999999999999999E-3</v>
      </c>
      <c r="S14" s="40" t="s">
        <v>6</v>
      </c>
    </row>
    <row r="15" spans="2:19" x14ac:dyDescent="0.2">
      <c r="B15" s="40" t="s">
        <v>128</v>
      </c>
      <c r="C15" s="41">
        <v>1169564</v>
      </c>
      <c r="D15" s="40" t="s">
        <v>125</v>
      </c>
      <c r="E15" s="40" t="s">
        <v>126</v>
      </c>
      <c r="F15" s="40" t="s">
        <v>127</v>
      </c>
      <c r="G15" s="40" t="s">
        <v>6</v>
      </c>
      <c r="H15" s="43">
        <v>4.32</v>
      </c>
      <c r="I15" s="40" t="s">
        <v>88</v>
      </c>
      <c r="J15" s="42">
        <v>1E-3</v>
      </c>
      <c r="K15" s="42">
        <v>-1.6E-2</v>
      </c>
      <c r="L15" s="43">
        <v>4497917</v>
      </c>
      <c r="M15" s="43">
        <v>111.76</v>
      </c>
      <c r="N15" s="43">
        <v>0</v>
      </c>
      <c r="O15" s="43">
        <v>5026.87</v>
      </c>
      <c r="P15" s="42">
        <v>2.9999999999999997E-4</v>
      </c>
      <c r="Q15" s="42">
        <v>6.25E-2</v>
      </c>
      <c r="R15" s="42">
        <v>1.26E-2</v>
      </c>
      <c r="S15" s="40" t="s">
        <v>6</v>
      </c>
    </row>
    <row r="16" spans="2:19" x14ac:dyDescent="0.2">
      <c r="B16" s="40" t="s">
        <v>129</v>
      </c>
      <c r="C16" s="41">
        <v>1124056</v>
      </c>
      <c r="D16" s="40" t="s">
        <v>125</v>
      </c>
      <c r="E16" s="40" t="s">
        <v>126</v>
      </c>
      <c r="F16" s="40" t="s">
        <v>127</v>
      </c>
      <c r="G16" s="40" t="s">
        <v>6</v>
      </c>
      <c r="H16" s="43">
        <v>0.5</v>
      </c>
      <c r="I16" s="40" t="s">
        <v>88</v>
      </c>
      <c r="J16" s="42">
        <v>2.75E-2</v>
      </c>
      <c r="K16" s="42">
        <v>-4.2099999999999999E-2</v>
      </c>
      <c r="L16" s="43">
        <v>10789209</v>
      </c>
      <c r="M16" s="43">
        <v>112.76</v>
      </c>
      <c r="N16" s="43">
        <v>0</v>
      </c>
      <c r="O16" s="43">
        <v>12165.91</v>
      </c>
      <c r="P16" s="42">
        <v>5.9999999999999995E-4</v>
      </c>
      <c r="Q16" s="42">
        <v>0.15129999999999999</v>
      </c>
      <c r="R16" s="42">
        <v>3.0499999999999999E-2</v>
      </c>
      <c r="S16" s="40" t="s">
        <v>6</v>
      </c>
    </row>
    <row r="17" spans="2:19" x14ac:dyDescent="0.2">
      <c r="B17" s="40" t="s">
        <v>130</v>
      </c>
      <c r="C17" s="41">
        <v>1128081</v>
      </c>
      <c r="D17" s="40" t="s">
        <v>125</v>
      </c>
      <c r="E17" s="40" t="s">
        <v>126</v>
      </c>
      <c r="F17" s="40" t="s">
        <v>127</v>
      </c>
      <c r="G17" s="40" t="s">
        <v>6</v>
      </c>
      <c r="H17" s="43">
        <v>1.48</v>
      </c>
      <c r="I17" s="40" t="s">
        <v>88</v>
      </c>
      <c r="J17" s="42">
        <v>1.7500000000000002E-2</v>
      </c>
      <c r="K17" s="42">
        <v>-2.7199999999999998E-2</v>
      </c>
      <c r="L17" s="43">
        <v>8044215</v>
      </c>
      <c r="M17" s="43">
        <v>113.7</v>
      </c>
      <c r="N17" s="43">
        <v>0</v>
      </c>
      <c r="O17" s="43">
        <v>9146.27</v>
      </c>
      <c r="P17" s="42">
        <v>4.0000000000000002E-4</v>
      </c>
      <c r="Q17" s="42">
        <v>0.1138</v>
      </c>
      <c r="R17" s="42">
        <v>2.29E-2</v>
      </c>
      <c r="S17" s="40" t="s">
        <v>6</v>
      </c>
    </row>
    <row r="18" spans="2:19" x14ac:dyDescent="0.2">
      <c r="B18" s="40" t="s">
        <v>131</v>
      </c>
      <c r="C18" s="41">
        <v>1157023</v>
      </c>
      <c r="D18" s="40" t="s">
        <v>125</v>
      </c>
      <c r="E18" s="40" t="s">
        <v>126</v>
      </c>
      <c r="F18" s="40" t="s">
        <v>127</v>
      </c>
      <c r="G18" s="40" t="s">
        <v>6</v>
      </c>
      <c r="H18" s="43">
        <v>7.04</v>
      </c>
      <c r="I18" s="40" t="s">
        <v>88</v>
      </c>
      <c r="J18" s="42">
        <v>5.0000000000000001E-3</v>
      </c>
      <c r="K18" s="42">
        <v>-9.4000000000000004E-3</v>
      </c>
      <c r="L18" s="43">
        <v>173000</v>
      </c>
      <c r="M18" s="43">
        <v>115.28</v>
      </c>
      <c r="N18" s="43">
        <v>0</v>
      </c>
      <c r="O18" s="43">
        <v>199.43</v>
      </c>
      <c r="P18" s="42">
        <v>0</v>
      </c>
      <c r="Q18" s="42">
        <v>2.5000000000000001E-3</v>
      </c>
      <c r="R18" s="42">
        <v>5.0000000000000001E-4</v>
      </c>
      <c r="S18" s="40" t="s">
        <v>6</v>
      </c>
    </row>
    <row r="19" spans="2:19" x14ac:dyDescent="0.2">
      <c r="B19" s="40" t="s">
        <v>132</v>
      </c>
      <c r="C19" s="41">
        <v>9590431</v>
      </c>
      <c r="D19" s="40" t="s">
        <v>125</v>
      </c>
      <c r="E19" s="40" t="s">
        <v>126</v>
      </c>
      <c r="F19" s="40" t="s">
        <v>127</v>
      </c>
      <c r="G19" s="40" t="s">
        <v>6</v>
      </c>
      <c r="H19" s="43">
        <v>2.23</v>
      </c>
      <c r="I19" s="40" t="s">
        <v>88</v>
      </c>
      <c r="J19" s="42">
        <v>0.04</v>
      </c>
      <c r="K19" s="42">
        <v>-2.12E-2</v>
      </c>
      <c r="L19" s="43">
        <v>2362506</v>
      </c>
      <c r="M19" s="43">
        <v>150.44999999999999</v>
      </c>
      <c r="N19" s="43">
        <v>0</v>
      </c>
      <c r="O19" s="43">
        <v>3554.39</v>
      </c>
      <c r="P19" s="42">
        <v>2.0000000000000001E-4</v>
      </c>
      <c r="Q19" s="42">
        <v>4.4200000000000003E-2</v>
      </c>
      <c r="R19" s="42">
        <v>8.8999999999999999E-3</v>
      </c>
      <c r="S19" s="40" t="s">
        <v>6</v>
      </c>
    </row>
    <row r="20" spans="2:19" x14ac:dyDescent="0.2">
      <c r="B20" s="40" t="s">
        <v>133</v>
      </c>
      <c r="C20" s="41">
        <v>1120583</v>
      </c>
      <c r="D20" s="40" t="s">
        <v>125</v>
      </c>
      <c r="E20" s="40" t="s">
        <v>126</v>
      </c>
      <c r="F20" s="40" t="s">
        <v>127</v>
      </c>
      <c r="G20" s="40" t="s">
        <v>6</v>
      </c>
      <c r="H20" s="43">
        <v>16</v>
      </c>
      <c r="I20" s="40" t="s">
        <v>88</v>
      </c>
      <c r="J20" s="42">
        <v>2.75E-2</v>
      </c>
      <c r="K20" s="42">
        <v>1.6999999999999999E-3</v>
      </c>
      <c r="L20" s="43">
        <v>1133000</v>
      </c>
      <c r="M20" s="43">
        <v>167.29</v>
      </c>
      <c r="N20" s="43">
        <v>0</v>
      </c>
      <c r="O20" s="43">
        <v>1895.4</v>
      </c>
      <c r="P20" s="42">
        <v>1E-4</v>
      </c>
      <c r="Q20" s="42">
        <v>2.3599999999999999E-2</v>
      </c>
      <c r="R20" s="42">
        <v>4.7000000000000002E-3</v>
      </c>
      <c r="S20" s="40" t="s">
        <v>6</v>
      </c>
    </row>
    <row r="21" spans="2:19" x14ac:dyDescent="0.2">
      <c r="B21" s="1" t="s">
        <v>134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3.52</v>
      </c>
      <c r="I21" s="1" t="s">
        <v>6</v>
      </c>
      <c r="J21" s="38">
        <v>2.12E-2</v>
      </c>
      <c r="K21" s="38">
        <v>1.26E-2</v>
      </c>
      <c r="L21" s="39">
        <v>42987144</v>
      </c>
      <c r="M21" s="1" t="s">
        <v>6</v>
      </c>
      <c r="N21" s="39">
        <v>0</v>
      </c>
      <c r="O21" s="39">
        <v>45628.77</v>
      </c>
      <c r="P21" s="1" t="s">
        <v>6</v>
      </c>
      <c r="Q21" s="38">
        <v>0.56759999999999999</v>
      </c>
      <c r="R21" s="38">
        <v>0.1145</v>
      </c>
      <c r="S21" s="1" t="s">
        <v>6</v>
      </c>
    </row>
    <row r="22" spans="2:19" x14ac:dyDescent="0.2">
      <c r="B22" s="40" t="s">
        <v>135</v>
      </c>
      <c r="C22" s="41">
        <v>1160985</v>
      </c>
      <c r="D22" s="40" t="s">
        <v>125</v>
      </c>
      <c r="E22" s="40" t="s">
        <v>126</v>
      </c>
      <c r="F22" s="40" t="s">
        <v>127</v>
      </c>
      <c r="G22" s="40" t="s">
        <v>6</v>
      </c>
      <c r="H22" s="43">
        <v>7.72</v>
      </c>
      <c r="I22" s="40" t="s">
        <v>88</v>
      </c>
      <c r="J22" s="42">
        <v>0.01</v>
      </c>
      <c r="K22" s="42">
        <v>2.01E-2</v>
      </c>
      <c r="L22" s="43">
        <v>70907</v>
      </c>
      <c r="M22" s="43">
        <v>92.63</v>
      </c>
      <c r="N22" s="43">
        <v>0</v>
      </c>
      <c r="O22" s="43">
        <v>65.680000000000007</v>
      </c>
      <c r="P22" s="42">
        <v>0</v>
      </c>
      <c r="Q22" s="42">
        <v>8.0000000000000004E-4</v>
      </c>
      <c r="R22" s="42">
        <v>2.0000000000000001E-4</v>
      </c>
      <c r="S22" s="40" t="s">
        <v>6</v>
      </c>
    </row>
    <row r="23" spans="2:19" x14ac:dyDescent="0.2">
      <c r="B23" s="40" t="s">
        <v>136</v>
      </c>
      <c r="C23" s="41">
        <v>1167105</v>
      </c>
      <c r="D23" s="40" t="s">
        <v>125</v>
      </c>
      <c r="E23" s="40" t="s">
        <v>126</v>
      </c>
      <c r="F23" s="40" t="s">
        <v>127</v>
      </c>
      <c r="G23" s="40" t="s">
        <v>6</v>
      </c>
      <c r="H23" s="43">
        <v>1.33</v>
      </c>
      <c r="I23" s="40" t="s">
        <v>88</v>
      </c>
      <c r="J23" s="42">
        <v>1.5E-3</v>
      </c>
      <c r="K23" s="42">
        <v>1.0200000000000001E-2</v>
      </c>
      <c r="L23" s="43">
        <v>8551132</v>
      </c>
      <c r="M23" s="43">
        <v>98.95</v>
      </c>
      <c r="N23" s="43">
        <v>0</v>
      </c>
      <c r="O23" s="43">
        <v>8461.34</v>
      </c>
      <c r="P23" s="42">
        <v>4.0000000000000002E-4</v>
      </c>
      <c r="Q23" s="42">
        <v>0.1053</v>
      </c>
      <c r="R23" s="42">
        <v>2.12E-2</v>
      </c>
      <c r="S23" s="40" t="s">
        <v>6</v>
      </c>
    </row>
    <row r="24" spans="2:19" x14ac:dyDescent="0.2">
      <c r="B24" s="40" t="s">
        <v>137</v>
      </c>
      <c r="C24" s="41">
        <v>1158104</v>
      </c>
      <c r="D24" s="40" t="s">
        <v>125</v>
      </c>
      <c r="E24" s="40" t="s">
        <v>126</v>
      </c>
      <c r="F24" s="40" t="s">
        <v>127</v>
      </c>
      <c r="G24" s="40" t="s">
        <v>6</v>
      </c>
      <c r="H24" s="43">
        <v>0.33</v>
      </c>
      <c r="I24" s="40" t="s">
        <v>88</v>
      </c>
      <c r="J24" s="42">
        <v>7.4999999999999997E-3</v>
      </c>
      <c r="K24" s="42">
        <v>1.6000000000000001E-3</v>
      </c>
      <c r="L24" s="43">
        <v>7857747</v>
      </c>
      <c r="M24" s="43">
        <v>100.7</v>
      </c>
      <c r="N24" s="43">
        <v>0</v>
      </c>
      <c r="O24" s="43">
        <v>7912.75</v>
      </c>
      <c r="P24" s="42">
        <v>5.0000000000000001E-4</v>
      </c>
      <c r="Q24" s="42">
        <v>9.8400000000000001E-2</v>
      </c>
      <c r="R24" s="42">
        <v>1.9800000000000002E-2</v>
      </c>
      <c r="S24" s="40" t="s">
        <v>6</v>
      </c>
    </row>
    <row r="25" spans="2:19" x14ac:dyDescent="0.2">
      <c r="B25" s="40" t="s">
        <v>138</v>
      </c>
      <c r="C25" s="41">
        <v>1141225</v>
      </c>
      <c r="D25" s="40" t="s">
        <v>125</v>
      </c>
      <c r="E25" s="40" t="s">
        <v>126</v>
      </c>
      <c r="F25" s="40" t="s">
        <v>127</v>
      </c>
      <c r="G25" s="40" t="s">
        <v>6</v>
      </c>
      <c r="H25" s="43">
        <v>0.67</v>
      </c>
      <c r="I25" s="40" t="s">
        <v>88</v>
      </c>
      <c r="J25" s="42">
        <v>1.2500000000000001E-2</v>
      </c>
      <c r="K25" s="42">
        <v>3.5999999999999999E-3</v>
      </c>
      <c r="L25" s="43">
        <v>2595435</v>
      </c>
      <c r="M25" s="43">
        <v>101.01</v>
      </c>
      <c r="N25" s="43">
        <v>0</v>
      </c>
      <c r="O25" s="43">
        <v>2621.65</v>
      </c>
      <c r="P25" s="42">
        <v>2.0000000000000001E-4</v>
      </c>
      <c r="Q25" s="42">
        <v>3.2599999999999997E-2</v>
      </c>
      <c r="R25" s="42">
        <v>6.6E-3</v>
      </c>
      <c r="S25" s="40" t="s">
        <v>6</v>
      </c>
    </row>
    <row r="26" spans="2:19" x14ac:dyDescent="0.2">
      <c r="B26" s="40" t="s">
        <v>139</v>
      </c>
      <c r="C26" s="41">
        <v>1155068</v>
      </c>
      <c r="D26" s="40" t="s">
        <v>125</v>
      </c>
      <c r="E26" s="40" t="s">
        <v>126</v>
      </c>
      <c r="F26" s="40" t="s">
        <v>127</v>
      </c>
      <c r="G26" s="40" t="s">
        <v>6</v>
      </c>
      <c r="H26" s="43">
        <v>1.65</v>
      </c>
      <c r="I26" s="40" t="s">
        <v>88</v>
      </c>
      <c r="J26" s="42">
        <v>1.4999999999999999E-2</v>
      </c>
      <c r="K26" s="42">
        <v>1.1900000000000001E-2</v>
      </c>
      <c r="L26" s="43">
        <v>5775000</v>
      </c>
      <c r="M26" s="43">
        <v>101</v>
      </c>
      <c r="N26" s="43">
        <v>0</v>
      </c>
      <c r="O26" s="43">
        <v>5832.75</v>
      </c>
      <c r="P26" s="42">
        <v>2.9999999999999997E-4</v>
      </c>
      <c r="Q26" s="42">
        <v>7.2599999999999998E-2</v>
      </c>
      <c r="R26" s="42">
        <v>1.46E-2</v>
      </c>
      <c r="S26" s="40" t="s">
        <v>6</v>
      </c>
    </row>
    <row r="27" spans="2:19" x14ac:dyDescent="0.2">
      <c r="B27" s="40" t="s">
        <v>140</v>
      </c>
      <c r="C27" s="41">
        <v>1140193</v>
      </c>
      <c r="D27" s="40" t="s">
        <v>125</v>
      </c>
      <c r="E27" s="40" t="s">
        <v>126</v>
      </c>
      <c r="F27" s="40" t="s">
        <v>127</v>
      </c>
      <c r="G27" s="40" t="s">
        <v>6</v>
      </c>
      <c r="H27" s="43">
        <v>17.21</v>
      </c>
      <c r="I27" s="40" t="s">
        <v>88</v>
      </c>
      <c r="J27" s="42">
        <v>3.7499999999999999E-2</v>
      </c>
      <c r="K27" s="42">
        <v>2.98E-2</v>
      </c>
      <c r="L27" s="43">
        <v>27903</v>
      </c>
      <c r="M27" s="43">
        <v>113.4</v>
      </c>
      <c r="N27" s="43">
        <v>0</v>
      </c>
      <c r="O27" s="43">
        <v>31.64</v>
      </c>
      <c r="P27" s="42">
        <v>0</v>
      </c>
      <c r="Q27" s="42">
        <v>4.0000000000000002E-4</v>
      </c>
      <c r="R27" s="42">
        <v>1E-4</v>
      </c>
      <c r="S27" s="40" t="s">
        <v>6</v>
      </c>
    </row>
    <row r="28" spans="2:19" x14ac:dyDescent="0.2">
      <c r="B28" s="40" t="s">
        <v>141</v>
      </c>
      <c r="C28" s="41">
        <v>1175777</v>
      </c>
      <c r="D28" s="40" t="s">
        <v>125</v>
      </c>
      <c r="E28" s="40" t="s">
        <v>126</v>
      </c>
      <c r="F28" s="40" t="s">
        <v>127</v>
      </c>
      <c r="G28" s="40" t="s">
        <v>6</v>
      </c>
      <c r="H28" s="43">
        <v>2.57</v>
      </c>
      <c r="I28" s="40" t="s">
        <v>88</v>
      </c>
      <c r="J28" s="42">
        <v>4.0000000000000001E-3</v>
      </c>
      <c r="K28" s="42">
        <v>1.47E-2</v>
      </c>
      <c r="L28" s="43">
        <v>330000</v>
      </c>
      <c r="M28" s="43">
        <v>97.46</v>
      </c>
      <c r="N28" s="43">
        <v>0</v>
      </c>
      <c r="O28" s="43">
        <v>321.62</v>
      </c>
      <c r="P28" s="42">
        <v>0</v>
      </c>
      <c r="Q28" s="42">
        <v>4.0000000000000001E-3</v>
      </c>
      <c r="R28" s="42">
        <v>8.0000000000000004E-4</v>
      </c>
      <c r="S28" s="40" t="s">
        <v>6</v>
      </c>
    </row>
    <row r="29" spans="2:19" x14ac:dyDescent="0.2">
      <c r="B29" s="40" t="s">
        <v>142</v>
      </c>
      <c r="C29" s="41">
        <v>1135557</v>
      </c>
      <c r="D29" s="40" t="s">
        <v>125</v>
      </c>
      <c r="E29" s="40" t="s">
        <v>126</v>
      </c>
      <c r="F29" s="40" t="s">
        <v>127</v>
      </c>
      <c r="G29" s="40" t="s">
        <v>6</v>
      </c>
      <c r="H29" s="43">
        <v>3.32</v>
      </c>
      <c r="I29" s="40" t="s">
        <v>88</v>
      </c>
      <c r="J29" s="42">
        <v>1.7500000000000002E-2</v>
      </c>
      <c r="K29" s="42">
        <v>1.54E-2</v>
      </c>
      <c r="L29" s="43">
        <v>5822000</v>
      </c>
      <c r="M29" s="43">
        <v>101.7</v>
      </c>
      <c r="N29" s="43">
        <v>0</v>
      </c>
      <c r="O29" s="43">
        <v>5920.97</v>
      </c>
      <c r="P29" s="42">
        <v>2.9999999999999997E-4</v>
      </c>
      <c r="Q29" s="42">
        <v>7.3700000000000002E-2</v>
      </c>
      <c r="R29" s="42">
        <v>1.4800000000000001E-2</v>
      </c>
      <c r="S29" s="40" t="s">
        <v>6</v>
      </c>
    </row>
    <row r="30" spans="2:19" x14ac:dyDescent="0.2">
      <c r="B30" s="40" t="s">
        <v>143</v>
      </c>
      <c r="C30" s="41">
        <v>1130848</v>
      </c>
      <c r="D30" s="40" t="s">
        <v>125</v>
      </c>
      <c r="E30" s="40" t="s">
        <v>126</v>
      </c>
      <c r="F30" s="40" t="s">
        <v>127</v>
      </c>
      <c r="G30" s="40" t="s">
        <v>6</v>
      </c>
      <c r="H30" s="43">
        <v>1.96</v>
      </c>
      <c r="I30" s="40" t="s">
        <v>88</v>
      </c>
      <c r="J30" s="42">
        <v>3.7499999999999999E-2</v>
      </c>
      <c r="K30" s="42">
        <v>1.38E-2</v>
      </c>
      <c r="L30" s="43">
        <v>6837823</v>
      </c>
      <c r="M30" s="43">
        <v>104.66</v>
      </c>
      <c r="N30" s="43">
        <v>0</v>
      </c>
      <c r="O30" s="43">
        <v>7156.47</v>
      </c>
      <c r="P30" s="42">
        <v>2.9999999999999997E-4</v>
      </c>
      <c r="Q30" s="42">
        <v>8.8999999999999996E-2</v>
      </c>
      <c r="R30" s="42">
        <v>1.7899999999999999E-2</v>
      </c>
      <c r="S30" s="40" t="s">
        <v>6</v>
      </c>
    </row>
    <row r="31" spans="2:19" x14ac:dyDescent="0.2">
      <c r="B31" s="40" t="s">
        <v>144</v>
      </c>
      <c r="C31" s="41">
        <v>1099456</v>
      </c>
      <c r="D31" s="40" t="s">
        <v>125</v>
      </c>
      <c r="E31" s="40" t="s">
        <v>126</v>
      </c>
      <c r="F31" s="40" t="s">
        <v>127</v>
      </c>
      <c r="G31" s="40" t="s">
        <v>6</v>
      </c>
      <c r="H31" s="43">
        <v>4.09</v>
      </c>
      <c r="I31" s="40" t="s">
        <v>88</v>
      </c>
      <c r="J31" s="42">
        <v>6.25E-2</v>
      </c>
      <c r="K31" s="42">
        <v>1.66E-2</v>
      </c>
      <c r="L31" s="43">
        <v>18713</v>
      </c>
      <c r="M31" s="43">
        <v>122.68</v>
      </c>
      <c r="N31" s="43">
        <v>0</v>
      </c>
      <c r="O31" s="43">
        <v>22.96</v>
      </c>
      <c r="P31" s="42">
        <v>0</v>
      </c>
      <c r="Q31" s="42">
        <v>2.9999999999999997E-4</v>
      </c>
      <c r="R31" s="42">
        <v>1E-4</v>
      </c>
      <c r="S31" s="40" t="s">
        <v>6</v>
      </c>
    </row>
    <row r="32" spans="2:19" x14ac:dyDescent="0.2">
      <c r="B32" s="40" t="s">
        <v>145</v>
      </c>
      <c r="C32" s="41">
        <v>1125400</v>
      </c>
      <c r="D32" s="40" t="s">
        <v>125</v>
      </c>
      <c r="E32" s="40" t="s">
        <v>126</v>
      </c>
      <c r="F32" s="40" t="s">
        <v>127</v>
      </c>
      <c r="G32" s="40" t="s">
        <v>6</v>
      </c>
      <c r="H32" s="43">
        <v>13.71</v>
      </c>
      <c r="I32" s="40" t="s">
        <v>88</v>
      </c>
      <c r="J32" s="42">
        <v>5.5E-2</v>
      </c>
      <c r="K32" s="42">
        <v>2.7400000000000001E-2</v>
      </c>
      <c r="L32" s="43">
        <v>5100484</v>
      </c>
      <c r="M32" s="43">
        <v>142.75</v>
      </c>
      <c r="N32" s="43">
        <v>0</v>
      </c>
      <c r="O32" s="43">
        <v>7280.94</v>
      </c>
      <c r="P32" s="42">
        <v>2.9999999999999997E-4</v>
      </c>
      <c r="Q32" s="42">
        <v>9.06E-2</v>
      </c>
      <c r="R32" s="42">
        <v>1.83E-2</v>
      </c>
      <c r="S32" s="40" t="s">
        <v>6</v>
      </c>
    </row>
    <row r="33" spans="2:19" x14ac:dyDescent="0.2">
      <c r="B33" s="1" t="s">
        <v>146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0</v>
      </c>
      <c r="I33" s="1" t="s">
        <v>6</v>
      </c>
      <c r="J33" s="38">
        <v>0</v>
      </c>
      <c r="K33" s="38">
        <v>0</v>
      </c>
      <c r="L33" s="39">
        <v>0</v>
      </c>
      <c r="M33" s="1" t="s">
        <v>6</v>
      </c>
      <c r="N33" s="39">
        <v>0</v>
      </c>
      <c r="O33" s="39">
        <v>0</v>
      </c>
      <c r="P33" s="1" t="s">
        <v>6</v>
      </c>
      <c r="Q33" s="38">
        <v>0</v>
      </c>
      <c r="R33" s="38">
        <v>0</v>
      </c>
      <c r="S33" s="1" t="s">
        <v>6</v>
      </c>
    </row>
    <row r="34" spans="2:19" x14ac:dyDescent="0.2">
      <c r="B34" s="1" t="s">
        <v>101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</v>
      </c>
      <c r="I34" s="1" t="s">
        <v>6</v>
      </c>
      <c r="J34" s="38">
        <v>0</v>
      </c>
      <c r="K34" s="38">
        <v>0</v>
      </c>
      <c r="L34" s="39">
        <v>0</v>
      </c>
      <c r="M34" s="1" t="s">
        <v>6</v>
      </c>
      <c r="N34" s="39">
        <v>0</v>
      </c>
      <c r="O34" s="39">
        <v>0</v>
      </c>
      <c r="P34" s="1" t="s">
        <v>6</v>
      </c>
      <c r="Q34" s="38">
        <v>0</v>
      </c>
      <c r="R34" s="38">
        <v>0</v>
      </c>
      <c r="S34" s="1" t="s">
        <v>6</v>
      </c>
    </row>
    <row r="35" spans="2:19" x14ac:dyDescent="0.2">
      <c r="B35" s="1" t="s">
        <v>147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39">
        <v>0</v>
      </c>
      <c r="I35" s="1" t="s">
        <v>6</v>
      </c>
      <c r="J35" s="38">
        <v>0</v>
      </c>
      <c r="K35" s="38">
        <v>0</v>
      </c>
      <c r="L35" s="39">
        <v>0</v>
      </c>
      <c r="M35" s="1" t="s">
        <v>6</v>
      </c>
      <c r="N35" s="39">
        <v>0</v>
      </c>
      <c r="O35" s="39">
        <v>0</v>
      </c>
      <c r="P35" s="1" t="s">
        <v>6</v>
      </c>
      <c r="Q35" s="38">
        <v>0</v>
      </c>
      <c r="R35" s="38">
        <v>0</v>
      </c>
      <c r="S35" s="1" t="s">
        <v>6</v>
      </c>
    </row>
    <row r="36" spans="2:19" x14ac:dyDescent="0.2">
      <c r="B36" s="1" t="s">
        <v>148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39">
        <v>0</v>
      </c>
      <c r="I36" s="1" t="s">
        <v>6</v>
      </c>
      <c r="J36" s="38">
        <v>0</v>
      </c>
      <c r="K36" s="38">
        <v>0</v>
      </c>
      <c r="L36" s="39">
        <v>0</v>
      </c>
      <c r="M36" s="1" t="s">
        <v>6</v>
      </c>
      <c r="N36" s="39">
        <v>0</v>
      </c>
      <c r="O36" s="39">
        <v>0</v>
      </c>
      <c r="P36" s="1" t="s">
        <v>6</v>
      </c>
      <c r="Q36" s="38">
        <v>0</v>
      </c>
      <c r="R36" s="38">
        <v>0</v>
      </c>
      <c r="S36" s="1" t="s">
        <v>6</v>
      </c>
    </row>
    <row r="37" spans="2:19" x14ac:dyDescent="0.2">
      <c r="B37" s="36" t="s">
        <v>149</v>
      </c>
    </row>
    <row r="38" spans="2:19" x14ac:dyDescent="0.2">
      <c r="B38" s="36" t="s">
        <v>150</v>
      </c>
    </row>
    <row r="39" spans="2:19" x14ac:dyDescent="0.2">
      <c r="B39" s="36" t="s">
        <v>151</v>
      </c>
    </row>
    <row r="40" spans="2:19" x14ac:dyDescent="0.2">
      <c r="B40" s="36" t="s">
        <v>152</v>
      </c>
    </row>
    <row r="41" spans="2:19" x14ac:dyDescent="0.2">
      <c r="B41" s="51" t="s">
        <v>60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</row>
  </sheetData>
  <mergeCells count="1">
    <mergeCell ref="B41:S4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888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62</v>
      </c>
      <c r="C7" s="1" t="s">
        <v>63</v>
      </c>
      <c r="D7" s="1" t="s">
        <v>155</v>
      </c>
      <c r="E7" s="1" t="s">
        <v>65</v>
      </c>
      <c r="F7" s="1" t="s">
        <v>66</v>
      </c>
      <c r="G7" s="1" t="s">
        <v>107</v>
      </c>
      <c r="H7" s="1" t="s">
        <v>108</v>
      </c>
      <c r="I7" s="1" t="s">
        <v>67</v>
      </c>
      <c r="J7" s="1" t="s">
        <v>68</v>
      </c>
      <c r="K7" s="1" t="s">
        <v>880</v>
      </c>
      <c r="L7" s="3" t="s">
        <v>109</v>
      </c>
      <c r="M7" s="1" t="s">
        <v>881</v>
      </c>
      <c r="N7" s="1" t="s">
        <v>156</v>
      </c>
      <c r="O7" s="1" t="s">
        <v>71</v>
      </c>
      <c r="P7" s="1" t="s">
        <v>113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167</v>
      </c>
      <c r="H8" s="1" t="s">
        <v>114</v>
      </c>
      <c r="I8" s="1" t="s">
        <v>6</v>
      </c>
      <c r="J8" s="1" t="s">
        <v>11</v>
      </c>
      <c r="K8" s="1" t="s">
        <v>11</v>
      </c>
      <c r="L8" s="1" t="s">
        <v>115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1" t="s">
        <v>79</v>
      </c>
      <c r="L9" s="1" t="s">
        <v>80</v>
      </c>
      <c r="M9" s="1" t="s">
        <v>116</v>
      </c>
      <c r="N9" s="1" t="s">
        <v>117</v>
      </c>
      <c r="O9" s="1" t="s">
        <v>118</v>
      </c>
      <c r="P9" s="1" t="s">
        <v>119</v>
      </c>
    </row>
    <row r="10" spans="2:16" x14ac:dyDescent="0.2">
      <c r="B10" s="1" t="s">
        <v>889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">
      <c r="B11" s="1" t="s">
        <v>887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">
      <c r="B12" s="1" t="s">
        <v>161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">
      <c r="B13" s="1" t="s">
        <v>134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">
      <c r="B14" s="1" t="s">
        <v>832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">
      <c r="B15" s="1" t="s">
        <v>508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">
      <c r="B16" s="1" t="s">
        <v>884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">
      <c r="B17" s="1" t="s">
        <v>164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">
      <c r="B18" s="1" t="s">
        <v>890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">
      <c r="B19" s="36" t="s">
        <v>103</v>
      </c>
    </row>
    <row r="20" spans="2:16" x14ac:dyDescent="0.2">
      <c r="B20" s="36" t="s">
        <v>149</v>
      </c>
    </row>
    <row r="21" spans="2:16" x14ac:dyDescent="0.2">
      <c r="B21" s="36" t="s">
        <v>151</v>
      </c>
    </row>
    <row r="22" spans="2:16" x14ac:dyDescent="0.2">
      <c r="B22" s="78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62</v>
      </c>
      <c r="C8" s="1" t="s">
        <v>63</v>
      </c>
      <c r="D8" s="1" t="s">
        <v>106</v>
      </c>
      <c r="E8" s="1" t="s">
        <v>154</v>
      </c>
      <c r="F8" s="1" t="s">
        <v>64</v>
      </c>
      <c r="G8" s="1" t="s">
        <v>155</v>
      </c>
      <c r="H8" s="1" t="s">
        <v>65</v>
      </c>
      <c r="I8" s="1" t="s">
        <v>66</v>
      </c>
      <c r="J8" s="1" t="s">
        <v>107</v>
      </c>
      <c r="K8" s="1" t="s">
        <v>108</v>
      </c>
      <c r="L8" s="1" t="s">
        <v>67</v>
      </c>
      <c r="M8" s="1" t="s">
        <v>68</v>
      </c>
      <c r="N8" s="1" t="s">
        <v>69</v>
      </c>
      <c r="O8" s="3" t="s">
        <v>109</v>
      </c>
      <c r="P8" s="3" t="s">
        <v>110</v>
      </c>
      <c r="Q8" s="3" t="s">
        <v>111</v>
      </c>
      <c r="R8" s="1" t="s">
        <v>70</v>
      </c>
      <c r="S8" s="1" t="s">
        <v>156</v>
      </c>
      <c r="T8" s="1" t="s">
        <v>71</v>
      </c>
      <c r="U8" s="1" t="s">
        <v>113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114</v>
      </c>
      <c r="L9" s="1" t="s">
        <v>6</v>
      </c>
      <c r="M9" s="1" t="s">
        <v>11</v>
      </c>
      <c r="N9" s="1" t="s">
        <v>11</v>
      </c>
      <c r="O9" s="3" t="s">
        <v>115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158</v>
      </c>
      <c r="U10" s="1" t="s">
        <v>159</v>
      </c>
      <c r="V10" s="1" t="s">
        <v>6</v>
      </c>
    </row>
    <row r="11" spans="2:22" x14ac:dyDescent="0.2">
      <c r="B11" s="1" t="s">
        <v>160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">
      <c r="B13" s="1" t="s">
        <v>161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">
      <c r="B14" s="1" t="s">
        <v>134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">
      <c r="B15" s="1" t="s">
        <v>162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">
      <c r="B16" s="1" t="s">
        <v>163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">
      <c r="B17" s="1" t="s">
        <v>164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">
      <c r="B18" s="1" t="s">
        <v>165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">
      <c r="B19" s="36" t="s">
        <v>103</v>
      </c>
    </row>
    <row r="20" spans="2:22" x14ac:dyDescent="0.2">
      <c r="B20" s="36" t="s">
        <v>149</v>
      </c>
    </row>
    <row r="21" spans="2:22" x14ac:dyDescent="0.2">
      <c r="B21" s="36" t="s">
        <v>150</v>
      </c>
    </row>
    <row r="22" spans="2:22" x14ac:dyDescent="0.2">
      <c r="B22" s="36" t="s">
        <v>151</v>
      </c>
    </row>
    <row r="23" spans="2:22" x14ac:dyDescent="0.2">
      <c r="B23" s="36" t="s">
        <v>152</v>
      </c>
    </row>
    <row r="24" spans="2:22" x14ac:dyDescent="0.2">
      <c r="B24" s="52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10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166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62</v>
      </c>
      <c r="C8" s="1" t="s">
        <v>63</v>
      </c>
      <c r="D8" s="1" t="s">
        <v>106</v>
      </c>
      <c r="E8" s="1" t="s">
        <v>154</v>
      </c>
      <c r="F8" s="1" t="s">
        <v>64</v>
      </c>
      <c r="G8" s="1" t="s">
        <v>155</v>
      </c>
      <c r="H8" s="1" t="s">
        <v>65</v>
      </c>
      <c r="I8" s="1" t="s">
        <v>66</v>
      </c>
      <c r="J8" s="1" t="s">
        <v>107</v>
      </c>
      <c r="K8" s="1" t="s">
        <v>108</v>
      </c>
      <c r="L8" s="1" t="s">
        <v>67</v>
      </c>
      <c r="M8" s="1" t="s">
        <v>68</v>
      </c>
      <c r="N8" s="1" t="s">
        <v>69</v>
      </c>
      <c r="O8" s="3" t="s">
        <v>109</v>
      </c>
      <c r="P8" s="3" t="s">
        <v>110</v>
      </c>
      <c r="Q8" s="3" t="s">
        <v>111</v>
      </c>
      <c r="R8" s="1" t="s">
        <v>70</v>
      </c>
      <c r="S8" s="1" t="s">
        <v>156</v>
      </c>
      <c r="T8" s="1" t="s">
        <v>71</v>
      </c>
      <c r="U8" s="1" t="s">
        <v>113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167</v>
      </c>
      <c r="K9" s="1" t="s">
        <v>114</v>
      </c>
      <c r="L9" s="1" t="s">
        <v>6</v>
      </c>
      <c r="M9" s="1" t="s">
        <v>11</v>
      </c>
      <c r="N9" s="1" t="s">
        <v>11</v>
      </c>
      <c r="O9" s="3" t="s">
        <v>115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158</v>
      </c>
      <c r="U10" s="1" t="s">
        <v>159</v>
      </c>
      <c r="V10" s="1" t="s">
        <v>6</v>
      </c>
    </row>
    <row r="11" spans="2:22" x14ac:dyDescent="0.2">
      <c r="B11" s="1" t="s">
        <v>168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2.97</v>
      </c>
      <c r="L11" s="1" t="s">
        <v>6</v>
      </c>
      <c r="M11" s="38">
        <v>2.6599999999999999E-2</v>
      </c>
      <c r="N11" s="38">
        <v>1.1000000000000001E-3</v>
      </c>
      <c r="O11" s="39">
        <v>50585040.219999999</v>
      </c>
      <c r="P11" s="1" t="s">
        <v>6</v>
      </c>
      <c r="Q11" s="39">
        <v>23.06</v>
      </c>
      <c r="R11" s="39">
        <v>55160.53</v>
      </c>
      <c r="S11" s="1" t="s">
        <v>6</v>
      </c>
      <c r="T11" s="38">
        <v>1</v>
      </c>
      <c r="U11" s="38">
        <v>0.1384</v>
      </c>
      <c r="V11" s="1" t="s">
        <v>6</v>
      </c>
    </row>
    <row r="12" spans="2:22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2.96</v>
      </c>
      <c r="L12" s="1" t="s">
        <v>6</v>
      </c>
      <c r="M12" s="38">
        <v>2.64E-2</v>
      </c>
      <c r="N12" s="38">
        <v>6.9999999999999999E-4</v>
      </c>
      <c r="O12" s="39">
        <v>50454583.369999997</v>
      </c>
      <c r="P12" s="1" t="s">
        <v>6</v>
      </c>
      <c r="Q12" s="39">
        <v>23.06</v>
      </c>
      <c r="R12" s="39">
        <v>54722.81</v>
      </c>
      <c r="S12" s="1" t="s">
        <v>6</v>
      </c>
      <c r="T12" s="38">
        <v>0.99209999999999998</v>
      </c>
      <c r="U12" s="38">
        <v>0.13730000000000001</v>
      </c>
      <c r="V12" s="1" t="s">
        <v>6</v>
      </c>
    </row>
    <row r="13" spans="2:22" x14ac:dyDescent="0.2">
      <c r="B13" s="1" t="s">
        <v>161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3.19</v>
      </c>
      <c r="L13" s="1" t="s">
        <v>6</v>
      </c>
      <c r="M13" s="38">
        <v>2.1499999999999998E-2</v>
      </c>
      <c r="N13" s="38">
        <v>-1.4E-2</v>
      </c>
      <c r="O13" s="39">
        <v>28555349.289999999</v>
      </c>
      <c r="P13" s="1" t="s">
        <v>6</v>
      </c>
      <c r="Q13" s="39">
        <v>1.67</v>
      </c>
      <c r="R13" s="39">
        <v>32526.63</v>
      </c>
      <c r="S13" s="1" t="s">
        <v>6</v>
      </c>
      <c r="T13" s="38">
        <v>0.5897</v>
      </c>
      <c r="U13" s="38">
        <v>8.1600000000000006E-2</v>
      </c>
      <c r="V13" s="1" t="s">
        <v>6</v>
      </c>
    </row>
    <row r="14" spans="2:22" x14ac:dyDescent="0.2">
      <c r="B14" s="40" t="s">
        <v>169</v>
      </c>
      <c r="C14" s="41">
        <v>6040505</v>
      </c>
      <c r="D14" s="40" t="s">
        <v>125</v>
      </c>
      <c r="E14" s="40" t="s">
        <v>170</v>
      </c>
      <c r="F14" s="41">
        <v>520018078</v>
      </c>
      <c r="G14" s="40" t="s">
        <v>171</v>
      </c>
      <c r="H14" s="40" t="s">
        <v>172</v>
      </c>
      <c r="I14" s="40" t="s">
        <v>173</v>
      </c>
      <c r="J14" s="40" t="s">
        <v>6</v>
      </c>
      <c r="K14" s="43">
        <v>1.42</v>
      </c>
      <c r="L14" s="40" t="s">
        <v>88</v>
      </c>
      <c r="M14" s="42">
        <v>0.01</v>
      </c>
      <c r="N14" s="42">
        <v>-2.1700000000000001E-2</v>
      </c>
      <c r="O14" s="43">
        <v>948000</v>
      </c>
      <c r="P14" s="43">
        <v>108.8</v>
      </c>
      <c r="Q14" s="43">
        <v>0</v>
      </c>
      <c r="R14" s="43">
        <v>1031.42</v>
      </c>
      <c r="S14" s="42">
        <v>4.0000000000000002E-4</v>
      </c>
      <c r="T14" s="42">
        <v>1.8700000000000001E-2</v>
      </c>
      <c r="U14" s="42">
        <v>2.5999999999999999E-3</v>
      </c>
      <c r="V14" s="40" t="s">
        <v>6</v>
      </c>
    </row>
    <row r="15" spans="2:22" x14ac:dyDescent="0.2">
      <c r="B15" s="40" t="s">
        <v>174</v>
      </c>
      <c r="C15" s="41">
        <v>2310324</v>
      </c>
      <c r="D15" s="40" t="s">
        <v>125</v>
      </c>
      <c r="E15" s="40" t="s">
        <v>170</v>
      </c>
      <c r="F15" s="41">
        <v>520032046</v>
      </c>
      <c r="G15" s="40" t="s">
        <v>171</v>
      </c>
      <c r="H15" s="40" t="s">
        <v>175</v>
      </c>
      <c r="I15" s="40" t="s">
        <v>87</v>
      </c>
      <c r="J15" s="40" t="s">
        <v>6</v>
      </c>
      <c r="K15" s="43">
        <v>1.58</v>
      </c>
      <c r="L15" s="40" t="s">
        <v>88</v>
      </c>
      <c r="M15" s="42">
        <v>1E-3</v>
      </c>
      <c r="N15" s="42">
        <v>-0.02</v>
      </c>
      <c r="O15" s="43">
        <v>673000</v>
      </c>
      <c r="P15" s="43">
        <v>106.54</v>
      </c>
      <c r="Q15" s="43">
        <v>0</v>
      </c>
      <c r="R15" s="43">
        <v>717.01</v>
      </c>
      <c r="S15" s="42">
        <v>2.9999999999999997E-4</v>
      </c>
      <c r="T15" s="42">
        <v>1.2999999999999999E-2</v>
      </c>
      <c r="U15" s="42">
        <v>1.8E-3</v>
      </c>
      <c r="V15" s="40" t="s">
        <v>6</v>
      </c>
    </row>
    <row r="16" spans="2:22" x14ac:dyDescent="0.2">
      <c r="B16" s="40" t="s">
        <v>176</v>
      </c>
      <c r="C16" s="41">
        <v>2310209</v>
      </c>
      <c r="D16" s="40" t="s">
        <v>125</v>
      </c>
      <c r="E16" s="40" t="s">
        <v>170</v>
      </c>
      <c r="F16" s="41">
        <v>520032046</v>
      </c>
      <c r="G16" s="40" t="s">
        <v>171</v>
      </c>
      <c r="H16" s="40" t="s">
        <v>175</v>
      </c>
      <c r="I16" s="40" t="s">
        <v>87</v>
      </c>
      <c r="J16" s="40" t="s">
        <v>6</v>
      </c>
      <c r="K16" s="43">
        <v>0.48</v>
      </c>
      <c r="L16" s="40" t="s">
        <v>88</v>
      </c>
      <c r="M16" s="42">
        <v>9.9000000000000008E-3</v>
      </c>
      <c r="N16" s="42">
        <v>-3.6400000000000002E-2</v>
      </c>
      <c r="O16" s="43">
        <v>1657000</v>
      </c>
      <c r="P16" s="43">
        <v>107.48</v>
      </c>
      <c r="Q16" s="43">
        <v>0</v>
      </c>
      <c r="R16" s="43">
        <v>1780.94</v>
      </c>
      <c r="S16" s="42">
        <v>5.0000000000000001E-4</v>
      </c>
      <c r="T16" s="42">
        <v>3.2300000000000002E-2</v>
      </c>
      <c r="U16" s="42">
        <v>4.4999999999999997E-3</v>
      </c>
      <c r="V16" s="40" t="s">
        <v>6</v>
      </c>
    </row>
    <row r="17" spans="2:22" x14ac:dyDescent="0.2">
      <c r="B17" s="40" t="s">
        <v>177</v>
      </c>
      <c r="C17" s="41">
        <v>2310282</v>
      </c>
      <c r="D17" s="40" t="s">
        <v>125</v>
      </c>
      <c r="E17" s="40" t="s">
        <v>170</v>
      </c>
      <c r="F17" s="41">
        <v>520032046</v>
      </c>
      <c r="G17" s="40" t="s">
        <v>171</v>
      </c>
      <c r="H17" s="40" t="s">
        <v>175</v>
      </c>
      <c r="I17" s="40" t="s">
        <v>87</v>
      </c>
      <c r="J17" s="40" t="s">
        <v>6</v>
      </c>
      <c r="K17" s="43">
        <v>4.1900000000000004</v>
      </c>
      <c r="L17" s="40" t="s">
        <v>88</v>
      </c>
      <c r="M17" s="42">
        <v>3.8E-3</v>
      </c>
      <c r="N17" s="42">
        <v>-8.0000000000000002E-3</v>
      </c>
      <c r="O17" s="43">
        <v>4000000</v>
      </c>
      <c r="P17" s="43">
        <v>107.57</v>
      </c>
      <c r="Q17" s="43">
        <v>0</v>
      </c>
      <c r="R17" s="43">
        <v>4302.8</v>
      </c>
      <c r="S17" s="42">
        <v>1.2999999999999999E-3</v>
      </c>
      <c r="T17" s="42">
        <v>7.8E-2</v>
      </c>
      <c r="U17" s="42">
        <v>1.0800000000000001E-2</v>
      </c>
      <c r="V17" s="40" t="s">
        <v>6</v>
      </c>
    </row>
    <row r="18" spans="2:22" x14ac:dyDescent="0.2">
      <c r="B18" s="40" t="s">
        <v>178</v>
      </c>
      <c r="C18" s="41">
        <v>2310464</v>
      </c>
      <c r="D18" s="40" t="s">
        <v>125</v>
      </c>
      <c r="E18" s="40" t="s">
        <v>170</v>
      </c>
      <c r="F18" s="41">
        <v>520032046</v>
      </c>
      <c r="G18" s="40" t="s">
        <v>171</v>
      </c>
      <c r="H18" s="40" t="s">
        <v>172</v>
      </c>
      <c r="I18" s="40" t="s">
        <v>173</v>
      </c>
      <c r="J18" s="40" t="s">
        <v>6</v>
      </c>
      <c r="K18" s="43">
        <v>4.63</v>
      </c>
      <c r="L18" s="40" t="s">
        <v>88</v>
      </c>
      <c r="M18" s="42">
        <v>5.0000000000000001E-3</v>
      </c>
      <c r="N18" s="42">
        <v>-6.1999999999999998E-3</v>
      </c>
      <c r="O18" s="43">
        <v>640000</v>
      </c>
      <c r="P18" s="43">
        <v>108.22</v>
      </c>
      <c r="Q18" s="43">
        <v>0</v>
      </c>
      <c r="R18" s="43">
        <v>692.61</v>
      </c>
      <c r="S18" s="42">
        <v>8.0000000000000004E-4</v>
      </c>
      <c r="T18" s="42">
        <v>1.26E-2</v>
      </c>
      <c r="U18" s="42">
        <v>1.6999999999999999E-3</v>
      </c>
      <c r="V18" s="40" t="s">
        <v>6</v>
      </c>
    </row>
    <row r="19" spans="2:22" x14ac:dyDescent="0.2">
      <c r="B19" s="40" t="s">
        <v>179</v>
      </c>
      <c r="C19" s="41">
        <v>2310423</v>
      </c>
      <c r="D19" s="40" t="s">
        <v>125</v>
      </c>
      <c r="E19" s="40" t="s">
        <v>170</v>
      </c>
      <c r="F19" s="41">
        <v>520032046</v>
      </c>
      <c r="G19" s="40" t="s">
        <v>171</v>
      </c>
      <c r="H19" s="40" t="s">
        <v>172</v>
      </c>
      <c r="I19" s="40" t="s">
        <v>173</v>
      </c>
      <c r="J19" s="40" t="s">
        <v>6</v>
      </c>
      <c r="K19" s="43">
        <v>1.92</v>
      </c>
      <c r="L19" s="40" t="s">
        <v>88</v>
      </c>
      <c r="M19" s="42">
        <v>9.4999999999999998E-3</v>
      </c>
      <c r="N19" s="42">
        <v>-1.84E-2</v>
      </c>
      <c r="O19" s="43">
        <v>645236.5</v>
      </c>
      <c r="P19" s="43">
        <v>110.27</v>
      </c>
      <c r="Q19" s="43">
        <v>0</v>
      </c>
      <c r="R19" s="43">
        <v>711.5</v>
      </c>
      <c r="S19" s="42">
        <v>1.2999999999999999E-3</v>
      </c>
      <c r="T19" s="42">
        <v>1.29E-2</v>
      </c>
      <c r="U19" s="42">
        <v>1.8E-3</v>
      </c>
      <c r="V19" s="40" t="s">
        <v>6</v>
      </c>
    </row>
    <row r="20" spans="2:22" x14ac:dyDescent="0.2">
      <c r="B20" s="40" t="s">
        <v>180</v>
      </c>
      <c r="C20" s="41">
        <v>2310217</v>
      </c>
      <c r="D20" s="40" t="s">
        <v>125</v>
      </c>
      <c r="E20" s="40" t="s">
        <v>170</v>
      </c>
      <c r="F20" s="41">
        <v>520032046</v>
      </c>
      <c r="G20" s="40" t="s">
        <v>171</v>
      </c>
      <c r="H20" s="40" t="s">
        <v>175</v>
      </c>
      <c r="I20" s="40" t="s">
        <v>87</v>
      </c>
      <c r="J20" s="40" t="s">
        <v>6</v>
      </c>
      <c r="K20" s="43">
        <v>2.4700000000000002</v>
      </c>
      <c r="L20" s="40" t="s">
        <v>88</v>
      </c>
      <c r="M20" s="42">
        <v>8.6E-3</v>
      </c>
      <c r="N20" s="42">
        <v>-1.4E-2</v>
      </c>
      <c r="O20" s="43">
        <v>14736</v>
      </c>
      <c r="P20" s="43">
        <v>111.13</v>
      </c>
      <c r="Q20" s="43">
        <v>0</v>
      </c>
      <c r="R20" s="43">
        <v>16.38</v>
      </c>
      <c r="S20" s="42">
        <v>0</v>
      </c>
      <c r="T20" s="42">
        <v>2.9999999999999997E-4</v>
      </c>
      <c r="U20" s="42">
        <v>0</v>
      </c>
      <c r="V20" s="40" t="s">
        <v>6</v>
      </c>
    </row>
    <row r="21" spans="2:22" x14ac:dyDescent="0.2">
      <c r="B21" s="40" t="s">
        <v>181</v>
      </c>
      <c r="C21" s="41">
        <v>2310225</v>
      </c>
      <c r="D21" s="40" t="s">
        <v>125</v>
      </c>
      <c r="E21" s="40" t="s">
        <v>170</v>
      </c>
      <c r="F21" s="41">
        <v>520032046</v>
      </c>
      <c r="G21" s="40" t="s">
        <v>171</v>
      </c>
      <c r="H21" s="40" t="s">
        <v>175</v>
      </c>
      <c r="I21" s="40" t="s">
        <v>87</v>
      </c>
      <c r="J21" s="40" t="s">
        <v>6</v>
      </c>
      <c r="K21" s="43">
        <v>5.33</v>
      </c>
      <c r="L21" s="40" t="s">
        <v>88</v>
      </c>
      <c r="M21" s="42">
        <v>1.2200000000000001E-2</v>
      </c>
      <c r="N21" s="42">
        <v>-4.7000000000000002E-3</v>
      </c>
      <c r="O21" s="43">
        <v>1966136</v>
      </c>
      <c r="P21" s="43">
        <v>115.15</v>
      </c>
      <c r="Q21" s="43">
        <v>0</v>
      </c>
      <c r="R21" s="43">
        <v>2264.0100000000002</v>
      </c>
      <c r="S21" s="42">
        <v>5.9999999999999995E-4</v>
      </c>
      <c r="T21" s="42">
        <v>4.1000000000000002E-2</v>
      </c>
      <c r="U21" s="42">
        <v>5.7000000000000002E-3</v>
      </c>
      <c r="V21" s="40" t="s">
        <v>6</v>
      </c>
    </row>
    <row r="22" spans="2:22" x14ac:dyDescent="0.2">
      <c r="B22" s="40" t="s">
        <v>182</v>
      </c>
      <c r="C22" s="41">
        <v>1171305</v>
      </c>
      <c r="D22" s="40" t="s">
        <v>125</v>
      </c>
      <c r="E22" s="40" t="s">
        <v>170</v>
      </c>
      <c r="F22" s="41">
        <v>513686154</v>
      </c>
      <c r="G22" s="40" t="s">
        <v>171</v>
      </c>
      <c r="H22" s="40" t="s">
        <v>175</v>
      </c>
      <c r="I22" s="40" t="s">
        <v>87</v>
      </c>
      <c r="J22" s="40" t="s">
        <v>6</v>
      </c>
      <c r="K22" s="43">
        <v>4.3099999999999996</v>
      </c>
      <c r="L22" s="40" t="s">
        <v>88</v>
      </c>
      <c r="M22" s="42">
        <v>1.4999999999999999E-2</v>
      </c>
      <c r="N22" s="42">
        <v>-8.0999999999999996E-3</v>
      </c>
      <c r="O22" s="43">
        <v>373660</v>
      </c>
      <c r="P22" s="43">
        <v>114.51</v>
      </c>
      <c r="Q22" s="43">
        <v>0</v>
      </c>
      <c r="R22" s="43">
        <v>427.88</v>
      </c>
      <c r="S22" s="42">
        <v>1E-3</v>
      </c>
      <c r="T22" s="42">
        <v>7.7999999999999996E-3</v>
      </c>
      <c r="U22" s="42">
        <v>1.1000000000000001E-3</v>
      </c>
      <c r="V22" s="40" t="s">
        <v>6</v>
      </c>
    </row>
    <row r="23" spans="2:22" x14ac:dyDescent="0.2">
      <c r="B23" s="40" t="s">
        <v>183</v>
      </c>
      <c r="C23" s="41">
        <v>1940576</v>
      </c>
      <c r="D23" s="40" t="s">
        <v>125</v>
      </c>
      <c r="E23" s="40" t="s">
        <v>170</v>
      </c>
      <c r="F23" s="41">
        <v>520032640</v>
      </c>
      <c r="G23" s="40" t="s">
        <v>171</v>
      </c>
      <c r="H23" s="40" t="s">
        <v>175</v>
      </c>
      <c r="I23" s="40" t="s">
        <v>87</v>
      </c>
      <c r="J23" s="40" t="s">
        <v>6</v>
      </c>
      <c r="K23" s="43">
        <v>0.98</v>
      </c>
      <c r="L23" s="40" t="s">
        <v>88</v>
      </c>
      <c r="M23" s="42">
        <v>7.0000000000000001E-3</v>
      </c>
      <c r="N23" s="42">
        <v>-2.7799999999999998E-2</v>
      </c>
      <c r="O23" s="43">
        <v>194230.66</v>
      </c>
      <c r="P23" s="43">
        <v>108.99</v>
      </c>
      <c r="Q23" s="43">
        <v>0</v>
      </c>
      <c r="R23" s="43">
        <v>211.69</v>
      </c>
      <c r="S23" s="42">
        <v>2.9999999999999997E-4</v>
      </c>
      <c r="T23" s="42">
        <v>3.8E-3</v>
      </c>
      <c r="U23" s="42">
        <v>5.0000000000000001E-4</v>
      </c>
      <c r="V23" s="40" t="s">
        <v>6</v>
      </c>
    </row>
    <row r="24" spans="2:22" x14ac:dyDescent="0.2">
      <c r="B24" s="40" t="s">
        <v>184</v>
      </c>
      <c r="C24" s="41">
        <v>1940618</v>
      </c>
      <c r="D24" s="40" t="s">
        <v>125</v>
      </c>
      <c r="E24" s="40" t="s">
        <v>170</v>
      </c>
      <c r="F24" s="41">
        <v>520032640</v>
      </c>
      <c r="G24" s="40" t="s">
        <v>171</v>
      </c>
      <c r="H24" s="40" t="s">
        <v>175</v>
      </c>
      <c r="I24" s="40" t="s">
        <v>87</v>
      </c>
      <c r="J24" s="40" t="s">
        <v>6</v>
      </c>
      <c r="K24" s="43">
        <v>3.1</v>
      </c>
      <c r="L24" s="40" t="s">
        <v>88</v>
      </c>
      <c r="M24" s="42">
        <v>6.0000000000000001E-3</v>
      </c>
      <c r="N24" s="42">
        <v>-1.1299999999999999E-2</v>
      </c>
      <c r="O24" s="43">
        <v>803600</v>
      </c>
      <c r="P24" s="43">
        <v>110.87</v>
      </c>
      <c r="Q24" s="43">
        <v>0</v>
      </c>
      <c r="R24" s="43">
        <v>890.95</v>
      </c>
      <c r="S24" s="42">
        <v>5.0000000000000001E-4</v>
      </c>
      <c r="T24" s="42">
        <v>1.61E-2</v>
      </c>
      <c r="U24" s="42">
        <v>2.2000000000000001E-3</v>
      </c>
      <c r="V24" s="40" t="s">
        <v>6</v>
      </c>
    </row>
    <row r="25" spans="2:22" x14ac:dyDescent="0.2">
      <c r="B25" s="40" t="s">
        <v>185</v>
      </c>
      <c r="C25" s="41">
        <v>1940535</v>
      </c>
      <c r="D25" s="40" t="s">
        <v>125</v>
      </c>
      <c r="E25" s="40" t="s">
        <v>170</v>
      </c>
      <c r="F25" s="41">
        <v>520032640</v>
      </c>
      <c r="G25" s="40" t="s">
        <v>171</v>
      </c>
      <c r="H25" s="40" t="s">
        <v>175</v>
      </c>
      <c r="I25" s="40" t="s">
        <v>87</v>
      </c>
      <c r="J25" s="40" t="s">
        <v>6</v>
      </c>
      <c r="K25" s="43">
        <v>0.86</v>
      </c>
      <c r="L25" s="40" t="s">
        <v>88</v>
      </c>
      <c r="M25" s="42">
        <v>0.05</v>
      </c>
      <c r="N25" s="42">
        <v>-2.81E-2</v>
      </c>
      <c r="O25" s="43">
        <v>7652.67</v>
      </c>
      <c r="P25" s="43">
        <v>115.1</v>
      </c>
      <c r="Q25" s="43">
        <v>0</v>
      </c>
      <c r="R25" s="43">
        <v>8.81</v>
      </c>
      <c r="S25" s="42">
        <v>0</v>
      </c>
      <c r="T25" s="42">
        <v>2.0000000000000001E-4</v>
      </c>
      <c r="U25" s="42">
        <v>0</v>
      </c>
      <c r="V25" s="40" t="s">
        <v>6</v>
      </c>
    </row>
    <row r="26" spans="2:22" x14ac:dyDescent="0.2">
      <c r="B26" s="40" t="s">
        <v>186</v>
      </c>
      <c r="C26" s="41">
        <v>1940659</v>
      </c>
      <c r="D26" s="40" t="s">
        <v>125</v>
      </c>
      <c r="E26" s="40" t="s">
        <v>170</v>
      </c>
      <c r="F26" s="41">
        <v>520032640</v>
      </c>
      <c r="G26" s="40" t="s">
        <v>171</v>
      </c>
      <c r="H26" s="40" t="s">
        <v>175</v>
      </c>
      <c r="I26" s="40" t="s">
        <v>87</v>
      </c>
      <c r="J26" s="40" t="s">
        <v>6</v>
      </c>
      <c r="K26" s="43">
        <v>4.6100000000000003</v>
      </c>
      <c r="L26" s="40" t="s">
        <v>88</v>
      </c>
      <c r="M26" s="42">
        <v>1.7500000000000002E-2</v>
      </c>
      <c r="N26" s="42">
        <v>-6.4999999999999997E-3</v>
      </c>
      <c r="O26" s="43">
        <v>1157504.93</v>
      </c>
      <c r="P26" s="43">
        <v>115.41</v>
      </c>
      <c r="Q26" s="43">
        <v>0</v>
      </c>
      <c r="R26" s="43">
        <v>1335.88</v>
      </c>
      <c r="S26" s="42">
        <v>2.9999999999999997E-4</v>
      </c>
      <c r="T26" s="42">
        <v>2.4199999999999999E-2</v>
      </c>
      <c r="U26" s="42">
        <v>3.3E-3</v>
      </c>
      <c r="V26" s="40" t="s">
        <v>6</v>
      </c>
    </row>
    <row r="27" spans="2:22" x14ac:dyDescent="0.2">
      <c r="B27" s="40" t="s">
        <v>187</v>
      </c>
      <c r="C27" s="41">
        <v>6910129</v>
      </c>
      <c r="D27" s="40" t="s">
        <v>125</v>
      </c>
      <c r="E27" s="40" t="s">
        <v>170</v>
      </c>
      <c r="F27" s="41">
        <v>520007030</v>
      </c>
      <c r="G27" s="40" t="s">
        <v>171</v>
      </c>
      <c r="H27" s="40" t="s">
        <v>86</v>
      </c>
      <c r="I27" s="40" t="s">
        <v>87</v>
      </c>
      <c r="J27" s="40" t="s">
        <v>6</v>
      </c>
      <c r="K27" s="43">
        <v>0.19</v>
      </c>
      <c r="L27" s="40" t="s">
        <v>88</v>
      </c>
      <c r="M27" s="42">
        <v>3.85E-2</v>
      </c>
      <c r="N27" s="42">
        <v>-7.3999999999999996E-2</v>
      </c>
      <c r="O27" s="43">
        <v>366476.5</v>
      </c>
      <c r="P27" s="43">
        <v>115.64</v>
      </c>
      <c r="Q27" s="43">
        <v>0</v>
      </c>
      <c r="R27" s="43">
        <v>423.79</v>
      </c>
      <c r="S27" s="42">
        <v>3.3999999999999998E-3</v>
      </c>
      <c r="T27" s="42">
        <v>7.7000000000000002E-3</v>
      </c>
      <c r="U27" s="42">
        <v>1.1000000000000001E-3</v>
      </c>
      <c r="V27" s="40" t="s">
        <v>6</v>
      </c>
    </row>
    <row r="28" spans="2:22" x14ac:dyDescent="0.2">
      <c r="B28" s="40" t="s">
        <v>188</v>
      </c>
      <c r="C28" s="41">
        <v>6000236</v>
      </c>
      <c r="D28" s="40" t="s">
        <v>125</v>
      </c>
      <c r="E28" s="40" t="s">
        <v>170</v>
      </c>
      <c r="F28" s="41">
        <v>520000472</v>
      </c>
      <c r="G28" s="40" t="s">
        <v>189</v>
      </c>
      <c r="H28" s="40" t="s">
        <v>86</v>
      </c>
      <c r="I28" s="40" t="s">
        <v>87</v>
      </c>
      <c r="J28" s="40" t="s">
        <v>6</v>
      </c>
      <c r="K28" s="43">
        <v>3.22</v>
      </c>
      <c r="L28" s="40" t="s">
        <v>88</v>
      </c>
      <c r="M28" s="42">
        <v>4.4999999999999998E-2</v>
      </c>
      <c r="N28" s="42">
        <v>-1.0200000000000001E-2</v>
      </c>
      <c r="O28" s="43">
        <v>1047260</v>
      </c>
      <c r="P28" s="43">
        <v>125.7</v>
      </c>
      <c r="Q28" s="43">
        <v>0</v>
      </c>
      <c r="R28" s="43">
        <v>1316.41</v>
      </c>
      <c r="S28" s="42">
        <v>2.9999999999999997E-4</v>
      </c>
      <c r="T28" s="42">
        <v>2.3900000000000001E-2</v>
      </c>
      <c r="U28" s="42">
        <v>3.3E-3</v>
      </c>
      <c r="V28" s="40" t="s">
        <v>6</v>
      </c>
    </row>
    <row r="29" spans="2:22" x14ac:dyDescent="0.2">
      <c r="B29" s="40" t="s">
        <v>190</v>
      </c>
      <c r="C29" s="41">
        <v>1145564</v>
      </c>
      <c r="D29" s="40" t="s">
        <v>125</v>
      </c>
      <c r="E29" s="40" t="s">
        <v>170</v>
      </c>
      <c r="F29" s="41">
        <v>513569780</v>
      </c>
      <c r="G29" s="40" t="s">
        <v>191</v>
      </c>
      <c r="H29" s="40" t="s">
        <v>192</v>
      </c>
      <c r="I29" s="40" t="s">
        <v>173</v>
      </c>
      <c r="J29" s="40" t="s">
        <v>6</v>
      </c>
      <c r="K29" s="43">
        <v>3.36</v>
      </c>
      <c r="L29" s="40" t="s">
        <v>88</v>
      </c>
      <c r="M29" s="42">
        <v>8.3000000000000001E-3</v>
      </c>
      <c r="N29" s="42">
        <v>-9.7999999999999997E-3</v>
      </c>
      <c r="O29" s="43">
        <v>689000</v>
      </c>
      <c r="P29" s="43">
        <v>111.3</v>
      </c>
      <c r="Q29" s="43">
        <v>0</v>
      </c>
      <c r="R29" s="43">
        <v>766.86</v>
      </c>
      <c r="S29" s="42">
        <v>4.0000000000000002E-4</v>
      </c>
      <c r="T29" s="42">
        <v>1.3899999999999999E-2</v>
      </c>
      <c r="U29" s="42">
        <v>1.9E-3</v>
      </c>
      <c r="V29" s="40" t="s">
        <v>6</v>
      </c>
    </row>
    <row r="30" spans="2:22" x14ac:dyDescent="0.2">
      <c r="B30" s="40" t="s">
        <v>193</v>
      </c>
      <c r="C30" s="41">
        <v>1134436</v>
      </c>
      <c r="D30" s="40" t="s">
        <v>125</v>
      </c>
      <c r="E30" s="40" t="s">
        <v>170</v>
      </c>
      <c r="F30" s="41">
        <v>510960719</v>
      </c>
      <c r="G30" s="40" t="s">
        <v>191</v>
      </c>
      <c r="H30" s="40" t="s">
        <v>86</v>
      </c>
      <c r="I30" s="40" t="s">
        <v>87</v>
      </c>
      <c r="J30" s="40" t="s">
        <v>6</v>
      </c>
      <c r="K30" s="43">
        <v>2.0099999999999998</v>
      </c>
      <c r="L30" s="40" t="s">
        <v>88</v>
      </c>
      <c r="M30" s="42">
        <v>6.4999999999999997E-3</v>
      </c>
      <c r="N30" s="42">
        <v>-1.9800000000000002E-2</v>
      </c>
      <c r="O30" s="43">
        <v>4763.3999999999996</v>
      </c>
      <c r="P30" s="43">
        <v>109.22</v>
      </c>
      <c r="Q30" s="43">
        <v>1.67</v>
      </c>
      <c r="R30" s="43">
        <v>6.87</v>
      </c>
      <c r="S30" s="42">
        <v>0</v>
      </c>
      <c r="T30" s="42">
        <v>1E-4</v>
      </c>
      <c r="U30" s="42">
        <v>0</v>
      </c>
      <c r="V30" s="40" t="s">
        <v>6</v>
      </c>
    </row>
    <row r="31" spans="2:22" x14ac:dyDescent="0.2">
      <c r="B31" s="40" t="s">
        <v>194</v>
      </c>
      <c r="C31" s="41">
        <v>1138650</v>
      </c>
      <c r="D31" s="40" t="s">
        <v>125</v>
      </c>
      <c r="E31" s="40" t="s">
        <v>170</v>
      </c>
      <c r="F31" s="41">
        <v>510960719</v>
      </c>
      <c r="G31" s="40" t="s">
        <v>191</v>
      </c>
      <c r="H31" s="40" t="s">
        <v>192</v>
      </c>
      <c r="I31" s="40" t="s">
        <v>173</v>
      </c>
      <c r="J31" s="40" t="s">
        <v>6</v>
      </c>
      <c r="K31" s="43">
        <v>4.21</v>
      </c>
      <c r="L31" s="40" t="s">
        <v>88</v>
      </c>
      <c r="M31" s="42">
        <v>1.34E-2</v>
      </c>
      <c r="N31" s="42">
        <v>-3.5000000000000001E-3</v>
      </c>
      <c r="O31" s="43">
        <v>595067.56999999995</v>
      </c>
      <c r="P31" s="43">
        <v>112.92</v>
      </c>
      <c r="Q31" s="43">
        <v>0</v>
      </c>
      <c r="R31" s="43">
        <v>671.95</v>
      </c>
      <c r="S31" s="42">
        <v>2.0000000000000001E-4</v>
      </c>
      <c r="T31" s="42">
        <v>1.2200000000000001E-2</v>
      </c>
      <c r="U31" s="42">
        <v>1.6999999999999999E-3</v>
      </c>
      <c r="V31" s="40" t="s">
        <v>6</v>
      </c>
    </row>
    <row r="32" spans="2:22" x14ac:dyDescent="0.2">
      <c r="B32" s="40" t="s">
        <v>195</v>
      </c>
      <c r="C32" s="41">
        <v>1156603</v>
      </c>
      <c r="D32" s="40" t="s">
        <v>125</v>
      </c>
      <c r="E32" s="40" t="s">
        <v>170</v>
      </c>
      <c r="F32" s="41">
        <v>510960719</v>
      </c>
      <c r="G32" s="40" t="s">
        <v>191</v>
      </c>
      <c r="H32" s="40" t="s">
        <v>192</v>
      </c>
      <c r="I32" s="40" t="s">
        <v>173</v>
      </c>
      <c r="J32" s="40" t="s">
        <v>6</v>
      </c>
      <c r="K32" s="43">
        <v>4.21</v>
      </c>
      <c r="L32" s="40" t="s">
        <v>88</v>
      </c>
      <c r="M32" s="42">
        <v>1.77E-2</v>
      </c>
      <c r="N32" s="42">
        <v>-2.8E-3</v>
      </c>
      <c r="O32" s="43">
        <v>720910</v>
      </c>
      <c r="P32" s="43">
        <v>113.34</v>
      </c>
      <c r="Q32" s="43">
        <v>0</v>
      </c>
      <c r="R32" s="43">
        <v>817.08</v>
      </c>
      <c r="S32" s="42">
        <v>2.0000000000000001E-4</v>
      </c>
      <c r="T32" s="42">
        <v>1.4800000000000001E-2</v>
      </c>
      <c r="U32" s="42">
        <v>2E-3</v>
      </c>
      <c r="V32" s="40" t="s">
        <v>6</v>
      </c>
    </row>
    <row r="33" spans="2:22" x14ac:dyDescent="0.2">
      <c r="B33" s="40" t="s">
        <v>196</v>
      </c>
      <c r="C33" s="41">
        <v>1940543</v>
      </c>
      <c r="D33" s="40" t="s">
        <v>125</v>
      </c>
      <c r="E33" s="40" t="s">
        <v>170</v>
      </c>
      <c r="F33" s="41">
        <v>520032640</v>
      </c>
      <c r="G33" s="40" t="s">
        <v>171</v>
      </c>
      <c r="H33" s="40" t="s">
        <v>86</v>
      </c>
      <c r="I33" s="40" t="s">
        <v>87</v>
      </c>
      <c r="J33" s="40" t="s">
        <v>6</v>
      </c>
      <c r="K33" s="43">
        <v>0.66</v>
      </c>
      <c r="L33" s="40" t="s">
        <v>88</v>
      </c>
      <c r="M33" s="42">
        <v>4.2000000000000003E-2</v>
      </c>
      <c r="N33" s="42">
        <v>-2.8799999999999999E-2</v>
      </c>
      <c r="O33" s="43">
        <v>1213333.94</v>
      </c>
      <c r="P33" s="43">
        <v>114.5</v>
      </c>
      <c r="Q33" s="43">
        <v>0</v>
      </c>
      <c r="R33" s="43">
        <v>1389.27</v>
      </c>
      <c r="S33" s="42">
        <v>1.8E-3</v>
      </c>
      <c r="T33" s="42">
        <v>2.52E-2</v>
      </c>
      <c r="U33" s="42">
        <v>3.5000000000000001E-3</v>
      </c>
      <c r="V33" s="40" t="s">
        <v>6</v>
      </c>
    </row>
    <row r="34" spans="2:22" x14ac:dyDescent="0.2">
      <c r="B34" s="40" t="s">
        <v>197</v>
      </c>
      <c r="C34" s="41">
        <v>1940501</v>
      </c>
      <c r="D34" s="40" t="s">
        <v>125</v>
      </c>
      <c r="E34" s="40" t="s">
        <v>170</v>
      </c>
      <c r="F34" s="41">
        <v>520032640</v>
      </c>
      <c r="G34" s="40" t="s">
        <v>171</v>
      </c>
      <c r="H34" s="40" t="s">
        <v>86</v>
      </c>
      <c r="I34" s="40" t="s">
        <v>87</v>
      </c>
      <c r="J34" s="40" t="s">
        <v>6</v>
      </c>
      <c r="K34" s="43">
        <v>0.67</v>
      </c>
      <c r="L34" s="40" t="s">
        <v>88</v>
      </c>
      <c r="M34" s="42">
        <v>0.04</v>
      </c>
      <c r="N34" s="42">
        <v>-2.9700000000000001E-2</v>
      </c>
      <c r="O34" s="43">
        <v>538982.25</v>
      </c>
      <c r="P34" s="43">
        <v>116.55</v>
      </c>
      <c r="Q34" s="43">
        <v>0</v>
      </c>
      <c r="R34" s="43">
        <v>628.17999999999995</v>
      </c>
      <c r="S34" s="42">
        <v>6.9999999999999999E-4</v>
      </c>
      <c r="T34" s="42">
        <v>1.14E-2</v>
      </c>
      <c r="U34" s="42">
        <v>1.6000000000000001E-3</v>
      </c>
      <c r="V34" s="40" t="s">
        <v>6</v>
      </c>
    </row>
    <row r="35" spans="2:22" x14ac:dyDescent="0.2">
      <c r="B35" s="40" t="s">
        <v>198</v>
      </c>
      <c r="C35" s="41">
        <v>1133487</v>
      </c>
      <c r="D35" s="40" t="s">
        <v>125</v>
      </c>
      <c r="E35" s="40" t="s">
        <v>170</v>
      </c>
      <c r="F35" s="41">
        <v>511659401</v>
      </c>
      <c r="G35" s="40" t="s">
        <v>191</v>
      </c>
      <c r="H35" s="40" t="s">
        <v>199</v>
      </c>
      <c r="I35" s="40" t="s">
        <v>87</v>
      </c>
      <c r="J35" s="40" t="s">
        <v>6</v>
      </c>
      <c r="K35" s="43">
        <v>3.68</v>
      </c>
      <c r="L35" s="40" t="s">
        <v>88</v>
      </c>
      <c r="M35" s="42">
        <v>2.3400000000000001E-2</v>
      </c>
      <c r="N35" s="42">
        <v>-5.5999999999999999E-3</v>
      </c>
      <c r="O35" s="43">
        <v>3674.35</v>
      </c>
      <c r="P35" s="43">
        <v>114.96</v>
      </c>
      <c r="Q35" s="43">
        <v>0</v>
      </c>
      <c r="R35" s="43">
        <v>4.22</v>
      </c>
      <c r="S35" s="42">
        <v>0</v>
      </c>
      <c r="T35" s="42">
        <v>1E-4</v>
      </c>
      <c r="U35" s="42">
        <v>0</v>
      </c>
      <c r="V35" s="40" t="s">
        <v>6</v>
      </c>
    </row>
    <row r="36" spans="2:22" x14ac:dyDescent="0.2">
      <c r="B36" s="40" t="s">
        <v>200</v>
      </c>
      <c r="C36" s="41">
        <v>1126630</v>
      </c>
      <c r="D36" s="40" t="s">
        <v>125</v>
      </c>
      <c r="E36" s="40" t="s">
        <v>170</v>
      </c>
      <c r="F36" s="41">
        <v>520026683</v>
      </c>
      <c r="G36" s="40" t="s">
        <v>191</v>
      </c>
      <c r="H36" s="40" t="s">
        <v>199</v>
      </c>
      <c r="I36" s="40" t="s">
        <v>87</v>
      </c>
      <c r="J36" s="40" t="s">
        <v>6</v>
      </c>
      <c r="K36" s="43">
        <v>0.26</v>
      </c>
      <c r="L36" s="40" t="s">
        <v>88</v>
      </c>
      <c r="M36" s="42">
        <v>4.8000000000000001E-2</v>
      </c>
      <c r="N36" s="42">
        <v>-5.74E-2</v>
      </c>
      <c r="O36" s="43">
        <v>184723.8</v>
      </c>
      <c r="P36" s="43">
        <v>112.42</v>
      </c>
      <c r="Q36" s="43">
        <v>0</v>
      </c>
      <c r="R36" s="43">
        <v>207.67</v>
      </c>
      <c r="S36" s="42">
        <v>4.0000000000000002E-4</v>
      </c>
      <c r="T36" s="42">
        <v>3.8E-3</v>
      </c>
      <c r="U36" s="42">
        <v>5.0000000000000001E-4</v>
      </c>
      <c r="V36" s="40" t="s">
        <v>6</v>
      </c>
    </row>
    <row r="37" spans="2:22" x14ac:dyDescent="0.2">
      <c r="B37" s="40" t="s">
        <v>201</v>
      </c>
      <c r="C37" s="41">
        <v>3230125</v>
      </c>
      <c r="D37" s="40" t="s">
        <v>125</v>
      </c>
      <c r="E37" s="40" t="s">
        <v>170</v>
      </c>
      <c r="F37" s="41">
        <v>520037789</v>
      </c>
      <c r="G37" s="40" t="s">
        <v>191</v>
      </c>
      <c r="H37" s="40" t="s">
        <v>199</v>
      </c>
      <c r="I37" s="40" t="s">
        <v>87</v>
      </c>
      <c r="J37" s="40" t="s">
        <v>6</v>
      </c>
      <c r="K37" s="43">
        <v>1.03</v>
      </c>
      <c r="L37" s="40" t="s">
        <v>88</v>
      </c>
      <c r="M37" s="42">
        <v>4.9000000000000002E-2</v>
      </c>
      <c r="N37" s="42">
        <v>-2.6800000000000001E-2</v>
      </c>
      <c r="O37" s="43">
        <v>0</v>
      </c>
      <c r="P37" s="43">
        <v>115.18</v>
      </c>
      <c r="Q37" s="43">
        <v>0</v>
      </c>
      <c r="R37" s="43">
        <v>0</v>
      </c>
      <c r="S37" s="42">
        <v>0</v>
      </c>
      <c r="T37" s="42">
        <v>0</v>
      </c>
      <c r="U37" s="42">
        <v>0</v>
      </c>
      <c r="V37" s="40" t="s">
        <v>6</v>
      </c>
    </row>
    <row r="38" spans="2:22" x14ac:dyDescent="0.2">
      <c r="B38" s="40" t="s">
        <v>202</v>
      </c>
      <c r="C38" s="41">
        <v>7770217</v>
      </c>
      <c r="D38" s="40" t="s">
        <v>125</v>
      </c>
      <c r="E38" s="40" t="s">
        <v>170</v>
      </c>
      <c r="F38" s="41">
        <v>520022732</v>
      </c>
      <c r="G38" s="40" t="s">
        <v>203</v>
      </c>
      <c r="H38" s="40" t="s">
        <v>199</v>
      </c>
      <c r="I38" s="40" t="s">
        <v>87</v>
      </c>
      <c r="J38" s="40" t="s">
        <v>6</v>
      </c>
      <c r="K38" s="43">
        <v>3.4</v>
      </c>
      <c r="L38" s="40" t="s">
        <v>88</v>
      </c>
      <c r="M38" s="42">
        <v>4.2999999999999997E-2</v>
      </c>
      <c r="N38" s="42">
        <v>-7.1999999999999998E-3</v>
      </c>
      <c r="O38" s="43">
        <v>4502.1099999999997</v>
      </c>
      <c r="P38" s="43">
        <v>124.4</v>
      </c>
      <c r="Q38" s="43">
        <v>0</v>
      </c>
      <c r="R38" s="43">
        <v>5.6</v>
      </c>
      <c r="S38" s="42">
        <v>0</v>
      </c>
      <c r="T38" s="42">
        <v>1E-4</v>
      </c>
      <c r="U38" s="42">
        <v>0</v>
      </c>
      <c r="V38" s="40" t="s">
        <v>6</v>
      </c>
    </row>
    <row r="39" spans="2:22" x14ac:dyDescent="0.2">
      <c r="B39" s="40" t="s">
        <v>204</v>
      </c>
      <c r="C39" s="41">
        <v>1110915</v>
      </c>
      <c r="D39" s="40" t="s">
        <v>125</v>
      </c>
      <c r="E39" s="40" t="s">
        <v>170</v>
      </c>
      <c r="F39" s="41">
        <v>520043605</v>
      </c>
      <c r="G39" s="40" t="s">
        <v>205</v>
      </c>
      <c r="H39" s="40" t="s">
        <v>206</v>
      </c>
      <c r="I39" s="40" t="s">
        <v>87</v>
      </c>
      <c r="J39" s="40" t="s">
        <v>6</v>
      </c>
      <c r="K39" s="43">
        <v>6.74</v>
      </c>
      <c r="L39" s="40" t="s">
        <v>88</v>
      </c>
      <c r="M39" s="42">
        <v>5.1499999999999997E-2</v>
      </c>
      <c r="N39" s="42">
        <v>9.5999999999999992E-3</v>
      </c>
      <c r="O39" s="43">
        <v>1372421.1200000001</v>
      </c>
      <c r="P39" s="43">
        <v>165.3</v>
      </c>
      <c r="Q39" s="43">
        <v>0</v>
      </c>
      <c r="R39" s="43">
        <v>2268.61</v>
      </c>
      <c r="S39" s="42">
        <v>4.0000000000000002E-4</v>
      </c>
      <c r="T39" s="42">
        <v>4.1099999999999998E-2</v>
      </c>
      <c r="U39" s="42">
        <v>5.7000000000000002E-3</v>
      </c>
      <c r="V39" s="40" t="s">
        <v>6</v>
      </c>
    </row>
    <row r="40" spans="2:22" x14ac:dyDescent="0.2">
      <c r="B40" s="40" t="s">
        <v>207</v>
      </c>
      <c r="C40" s="41">
        <v>3900271</v>
      </c>
      <c r="D40" s="40" t="s">
        <v>125</v>
      </c>
      <c r="E40" s="40" t="s">
        <v>170</v>
      </c>
      <c r="F40" s="41">
        <v>520038506</v>
      </c>
      <c r="G40" s="40" t="s">
        <v>191</v>
      </c>
      <c r="H40" s="40" t="s">
        <v>206</v>
      </c>
      <c r="I40" s="40" t="s">
        <v>87</v>
      </c>
      <c r="J40" s="40" t="s">
        <v>6</v>
      </c>
      <c r="K40" s="43">
        <v>0.9</v>
      </c>
      <c r="L40" s="40" t="s">
        <v>88</v>
      </c>
      <c r="M40" s="42">
        <v>4.4499999999999998E-2</v>
      </c>
      <c r="N40" s="42">
        <v>-3.04E-2</v>
      </c>
      <c r="O40" s="43">
        <v>9197.9500000000007</v>
      </c>
      <c r="P40" s="43">
        <v>114.9</v>
      </c>
      <c r="Q40" s="43">
        <v>0</v>
      </c>
      <c r="R40" s="43">
        <v>10.57</v>
      </c>
      <c r="S40" s="42">
        <v>0</v>
      </c>
      <c r="T40" s="42">
        <v>2.0000000000000001E-4</v>
      </c>
      <c r="U40" s="42">
        <v>0</v>
      </c>
      <c r="V40" s="40" t="s">
        <v>6</v>
      </c>
    </row>
    <row r="41" spans="2:22" x14ac:dyDescent="0.2">
      <c r="B41" s="40" t="s">
        <v>208</v>
      </c>
      <c r="C41" s="41">
        <v>2300143</v>
      </c>
      <c r="D41" s="40" t="s">
        <v>125</v>
      </c>
      <c r="E41" s="40" t="s">
        <v>170</v>
      </c>
      <c r="F41" s="41">
        <v>520031931</v>
      </c>
      <c r="G41" s="40" t="s">
        <v>209</v>
      </c>
      <c r="H41" s="40" t="s">
        <v>206</v>
      </c>
      <c r="I41" s="40" t="s">
        <v>87</v>
      </c>
      <c r="J41" s="40" t="s">
        <v>6</v>
      </c>
      <c r="K41" s="43">
        <v>0.66</v>
      </c>
      <c r="L41" s="40" t="s">
        <v>88</v>
      </c>
      <c r="M41" s="42">
        <v>3.6999999999999998E-2</v>
      </c>
      <c r="N41" s="42">
        <v>-3.1800000000000002E-2</v>
      </c>
      <c r="O41" s="43">
        <v>13171.4</v>
      </c>
      <c r="P41" s="43">
        <v>113.78</v>
      </c>
      <c r="Q41" s="43">
        <v>0</v>
      </c>
      <c r="R41" s="43">
        <v>14.99</v>
      </c>
      <c r="S41" s="42">
        <v>0</v>
      </c>
      <c r="T41" s="42">
        <v>2.9999999999999997E-4</v>
      </c>
      <c r="U41" s="42">
        <v>0</v>
      </c>
      <c r="V41" s="40" t="s">
        <v>6</v>
      </c>
    </row>
    <row r="42" spans="2:22" x14ac:dyDescent="0.2">
      <c r="B42" s="40" t="s">
        <v>210</v>
      </c>
      <c r="C42" s="41">
        <v>1128875</v>
      </c>
      <c r="D42" s="40" t="s">
        <v>125</v>
      </c>
      <c r="E42" s="40" t="s">
        <v>170</v>
      </c>
      <c r="F42" s="41">
        <v>513834200</v>
      </c>
      <c r="G42" s="40" t="s">
        <v>211</v>
      </c>
      <c r="H42" s="40" t="s">
        <v>206</v>
      </c>
      <c r="I42" s="40" t="s">
        <v>87</v>
      </c>
      <c r="J42" s="40" t="s">
        <v>6</v>
      </c>
      <c r="K42" s="43">
        <v>0.16</v>
      </c>
      <c r="L42" s="40" t="s">
        <v>88</v>
      </c>
      <c r="M42" s="42">
        <v>2.8000000000000001E-2</v>
      </c>
      <c r="N42" s="42">
        <v>-6.7799999999999999E-2</v>
      </c>
      <c r="O42" s="43">
        <v>1833266</v>
      </c>
      <c r="P42" s="43">
        <v>107.42</v>
      </c>
      <c r="Q42" s="43">
        <v>0</v>
      </c>
      <c r="R42" s="43">
        <v>1969.29</v>
      </c>
      <c r="S42" s="42">
        <v>8.0999999999999996E-3</v>
      </c>
      <c r="T42" s="42">
        <v>3.5700000000000003E-2</v>
      </c>
      <c r="U42" s="42">
        <v>4.8999999999999998E-3</v>
      </c>
      <c r="V42" s="40" t="s">
        <v>6</v>
      </c>
    </row>
    <row r="43" spans="2:22" x14ac:dyDescent="0.2">
      <c r="B43" s="40" t="s">
        <v>212</v>
      </c>
      <c r="C43" s="41">
        <v>1126069</v>
      </c>
      <c r="D43" s="40" t="s">
        <v>125</v>
      </c>
      <c r="E43" s="40" t="s">
        <v>170</v>
      </c>
      <c r="F43" s="41">
        <v>513834200</v>
      </c>
      <c r="G43" s="40" t="s">
        <v>211</v>
      </c>
      <c r="H43" s="40" t="s">
        <v>206</v>
      </c>
      <c r="I43" s="40" t="s">
        <v>87</v>
      </c>
      <c r="J43" s="40" t="s">
        <v>6</v>
      </c>
      <c r="K43" s="43">
        <v>1.1399999999999999</v>
      </c>
      <c r="L43" s="40" t="s">
        <v>88</v>
      </c>
      <c r="M43" s="42">
        <v>3.85E-2</v>
      </c>
      <c r="N43" s="42">
        <v>-2.8199999999999999E-2</v>
      </c>
      <c r="O43" s="43">
        <v>1701275</v>
      </c>
      <c r="P43" s="43">
        <v>116.91</v>
      </c>
      <c r="Q43" s="43">
        <v>0</v>
      </c>
      <c r="R43" s="43">
        <v>1988.96</v>
      </c>
      <c r="S43" s="42">
        <v>7.1000000000000004E-3</v>
      </c>
      <c r="T43" s="42">
        <v>3.61E-2</v>
      </c>
      <c r="U43" s="42">
        <v>5.0000000000000001E-3</v>
      </c>
      <c r="V43" s="40" t="s">
        <v>6</v>
      </c>
    </row>
    <row r="44" spans="2:22" x14ac:dyDescent="0.2">
      <c r="B44" s="40" t="s">
        <v>213</v>
      </c>
      <c r="C44" s="41">
        <v>1136050</v>
      </c>
      <c r="D44" s="40" t="s">
        <v>125</v>
      </c>
      <c r="E44" s="40" t="s">
        <v>170</v>
      </c>
      <c r="F44" s="41">
        <v>513754069</v>
      </c>
      <c r="G44" s="40" t="s">
        <v>211</v>
      </c>
      <c r="H44" s="40" t="s">
        <v>206</v>
      </c>
      <c r="I44" s="40" t="s">
        <v>87</v>
      </c>
      <c r="J44" s="40" t="s">
        <v>6</v>
      </c>
      <c r="K44" s="43">
        <v>3.22</v>
      </c>
      <c r="L44" s="40" t="s">
        <v>88</v>
      </c>
      <c r="M44" s="42">
        <v>2.4799999999999999E-2</v>
      </c>
      <c r="N44" s="42">
        <v>-8.8000000000000005E-3</v>
      </c>
      <c r="O44" s="43">
        <v>740842.71</v>
      </c>
      <c r="P44" s="43">
        <v>116.06</v>
      </c>
      <c r="Q44" s="43">
        <v>0</v>
      </c>
      <c r="R44" s="43">
        <v>859.82</v>
      </c>
      <c r="S44" s="42">
        <v>1.6999999999999999E-3</v>
      </c>
      <c r="T44" s="42">
        <v>1.5599999999999999E-2</v>
      </c>
      <c r="U44" s="42">
        <v>2.2000000000000001E-3</v>
      </c>
      <c r="V44" s="40" t="s">
        <v>6</v>
      </c>
    </row>
    <row r="45" spans="2:22" x14ac:dyDescent="0.2">
      <c r="B45" s="40" t="s">
        <v>214</v>
      </c>
      <c r="C45" s="41">
        <v>1103670</v>
      </c>
      <c r="D45" s="40" t="s">
        <v>125</v>
      </c>
      <c r="E45" s="40" t="s">
        <v>170</v>
      </c>
      <c r="F45" s="41">
        <v>513937714</v>
      </c>
      <c r="G45" s="40" t="s">
        <v>211</v>
      </c>
      <c r="H45" s="40" t="s">
        <v>215</v>
      </c>
      <c r="I45" s="40" t="s">
        <v>173</v>
      </c>
      <c r="J45" s="40" t="s">
        <v>6</v>
      </c>
      <c r="K45" s="43">
        <v>0.25</v>
      </c>
      <c r="L45" s="40" t="s">
        <v>88</v>
      </c>
      <c r="M45" s="42">
        <v>4.0500000000000001E-2</v>
      </c>
      <c r="N45" s="42">
        <v>-4.7300000000000002E-2</v>
      </c>
      <c r="O45" s="43">
        <v>2.36</v>
      </c>
      <c r="P45" s="43">
        <v>131.46</v>
      </c>
      <c r="Q45" s="43">
        <v>0</v>
      </c>
      <c r="R45" s="43">
        <v>0</v>
      </c>
      <c r="S45" s="42">
        <v>0</v>
      </c>
      <c r="T45" s="42">
        <v>0</v>
      </c>
      <c r="U45" s="42">
        <v>0</v>
      </c>
      <c r="V45" s="40" t="s">
        <v>6</v>
      </c>
    </row>
    <row r="46" spans="2:22" x14ac:dyDescent="0.2">
      <c r="B46" s="40" t="s">
        <v>216</v>
      </c>
      <c r="C46" s="41">
        <v>1260736</v>
      </c>
      <c r="D46" s="40" t="s">
        <v>125</v>
      </c>
      <c r="E46" s="40" t="s">
        <v>170</v>
      </c>
      <c r="F46" s="41">
        <v>520033234</v>
      </c>
      <c r="G46" s="40" t="s">
        <v>217</v>
      </c>
      <c r="H46" s="40" t="s">
        <v>218</v>
      </c>
      <c r="I46" s="40" t="s">
        <v>87</v>
      </c>
      <c r="J46" s="40" t="s">
        <v>6</v>
      </c>
      <c r="K46" s="43">
        <v>4.84</v>
      </c>
      <c r="L46" s="40" t="s">
        <v>88</v>
      </c>
      <c r="M46" s="42">
        <v>1.29E-2</v>
      </c>
      <c r="N46" s="42">
        <v>1.77E-2</v>
      </c>
      <c r="O46" s="43">
        <v>500000</v>
      </c>
      <c r="P46" s="43">
        <v>100.66</v>
      </c>
      <c r="Q46" s="43">
        <v>0</v>
      </c>
      <c r="R46" s="43">
        <v>503.3</v>
      </c>
      <c r="S46" s="42">
        <v>4.0000000000000002E-4</v>
      </c>
      <c r="T46" s="42">
        <v>9.1000000000000004E-3</v>
      </c>
      <c r="U46" s="42">
        <v>1.2999999999999999E-3</v>
      </c>
      <c r="V46" s="40" t="s">
        <v>6</v>
      </c>
    </row>
    <row r="47" spans="2:22" x14ac:dyDescent="0.2">
      <c r="B47" s="40" t="s">
        <v>219</v>
      </c>
      <c r="C47" s="41">
        <v>1260785</v>
      </c>
      <c r="D47" s="40" t="s">
        <v>125</v>
      </c>
      <c r="E47" s="40" t="s">
        <v>170</v>
      </c>
      <c r="F47" s="41">
        <v>520033234</v>
      </c>
      <c r="G47" s="40" t="s">
        <v>217</v>
      </c>
      <c r="H47" s="40" t="s">
        <v>218</v>
      </c>
      <c r="I47" s="40" t="s">
        <v>87</v>
      </c>
      <c r="J47" s="40" t="s">
        <v>6</v>
      </c>
      <c r="K47" s="43">
        <v>5.48</v>
      </c>
      <c r="L47" s="40" t="s">
        <v>88</v>
      </c>
      <c r="M47" s="42">
        <v>1.2500000000000001E-2</v>
      </c>
      <c r="N47" s="42">
        <v>1.38E-2</v>
      </c>
      <c r="O47" s="43">
        <v>1920000</v>
      </c>
      <c r="P47" s="43">
        <v>101</v>
      </c>
      <c r="Q47" s="43">
        <v>0</v>
      </c>
      <c r="R47" s="43">
        <v>1939.2</v>
      </c>
      <c r="S47" s="42">
        <v>2E-3</v>
      </c>
      <c r="T47" s="42">
        <v>3.5200000000000002E-2</v>
      </c>
      <c r="U47" s="42">
        <v>4.8999999999999998E-3</v>
      </c>
      <c r="V47" s="40" t="s">
        <v>6</v>
      </c>
    </row>
    <row r="48" spans="2:22" x14ac:dyDescent="0.2">
      <c r="B48" s="40" t="s">
        <v>220</v>
      </c>
      <c r="C48" s="41">
        <v>1260603</v>
      </c>
      <c r="D48" s="40" t="s">
        <v>125</v>
      </c>
      <c r="E48" s="40" t="s">
        <v>170</v>
      </c>
      <c r="F48" s="41">
        <v>520033234</v>
      </c>
      <c r="G48" s="40" t="s">
        <v>217</v>
      </c>
      <c r="H48" s="40" t="s">
        <v>218</v>
      </c>
      <c r="I48" s="40" t="s">
        <v>87</v>
      </c>
      <c r="J48" s="40" t="s">
        <v>6</v>
      </c>
      <c r="K48" s="43">
        <v>3.56</v>
      </c>
      <c r="L48" s="40" t="s">
        <v>88</v>
      </c>
      <c r="M48" s="42">
        <v>0.04</v>
      </c>
      <c r="N48" s="42">
        <v>1.11E-2</v>
      </c>
      <c r="O48" s="43">
        <v>750000</v>
      </c>
      <c r="P48" s="43">
        <v>115.5</v>
      </c>
      <c r="Q48" s="43">
        <v>0</v>
      </c>
      <c r="R48" s="43">
        <v>866.25</v>
      </c>
      <c r="S48" s="42">
        <v>2.9999999999999997E-4</v>
      </c>
      <c r="T48" s="42">
        <v>1.5699999999999999E-2</v>
      </c>
      <c r="U48" s="42">
        <v>2.2000000000000001E-3</v>
      </c>
      <c r="V48" s="40" t="s">
        <v>6</v>
      </c>
    </row>
    <row r="49" spans="2:22" x14ac:dyDescent="0.2">
      <c r="B49" s="40" t="s">
        <v>221</v>
      </c>
      <c r="C49" s="41">
        <v>1139542</v>
      </c>
      <c r="D49" s="40" t="s">
        <v>125</v>
      </c>
      <c r="E49" s="40" t="s">
        <v>170</v>
      </c>
      <c r="F49" s="41">
        <v>510216054</v>
      </c>
      <c r="G49" s="40" t="s">
        <v>189</v>
      </c>
      <c r="H49" s="40" t="s">
        <v>218</v>
      </c>
      <c r="I49" s="40" t="s">
        <v>87</v>
      </c>
      <c r="J49" s="40" t="s">
        <v>6</v>
      </c>
      <c r="K49" s="43">
        <v>3.61</v>
      </c>
      <c r="L49" s="40" t="s">
        <v>88</v>
      </c>
      <c r="M49" s="42">
        <v>1.9400000000000001E-2</v>
      </c>
      <c r="N49" s="42">
        <v>-7.1999999999999998E-3</v>
      </c>
      <c r="O49" s="43">
        <v>0.7</v>
      </c>
      <c r="P49" s="43">
        <v>115.5</v>
      </c>
      <c r="Q49" s="43">
        <v>0</v>
      </c>
      <c r="R49" s="43">
        <v>0</v>
      </c>
      <c r="S49" s="42">
        <v>0</v>
      </c>
      <c r="T49" s="42">
        <v>0</v>
      </c>
      <c r="U49" s="42">
        <v>0</v>
      </c>
      <c r="V49" s="40" t="s">
        <v>6</v>
      </c>
    </row>
    <row r="50" spans="2:22" x14ac:dyDescent="0.2">
      <c r="B50" s="40" t="s">
        <v>222</v>
      </c>
      <c r="C50" s="41">
        <v>6120224</v>
      </c>
      <c r="D50" s="40" t="s">
        <v>125</v>
      </c>
      <c r="E50" s="40" t="s">
        <v>170</v>
      </c>
      <c r="F50" s="41">
        <v>520020116</v>
      </c>
      <c r="G50" s="40" t="s">
        <v>191</v>
      </c>
      <c r="H50" s="40" t="s">
        <v>223</v>
      </c>
      <c r="I50" s="40" t="s">
        <v>87</v>
      </c>
      <c r="J50" s="40" t="s">
        <v>6</v>
      </c>
      <c r="K50" s="43">
        <v>4.75</v>
      </c>
      <c r="L50" s="40" t="s">
        <v>88</v>
      </c>
      <c r="M50" s="42">
        <v>1.7999999999999999E-2</v>
      </c>
      <c r="N50" s="42">
        <v>1.1000000000000001E-3</v>
      </c>
      <c r="O50" s="43">
        <v>17109.28</v>
      </c>
      <c r="P50" s="43">
        <v>113.17</v>
      </c>
      <c r="Q50" s="43">
        <v>0</v>
      </c>
      <c r="R50" s="43">
        <v>19.36</v>
      </c>
      <c r="S50" s="42">
        <v>0</v>
      </c>
      <c r="T50" s="42">
        <v>2.9999999999999997E-4</v>
      </c>
      <c r="U50" s="42">
        <v>0</v>
      </c>
      <c r="V50" s="40" t="s">
        <v>6</v>
      </c>
    </row>
    <row r="51" spans="2:22" x14ac:dyDescent="0.2">
      <c r="B51" s="40" t="s">
        <v>224</v>
      </c>
      <c r="C51" s="41">
        <v>1168145</v>
      </c>
      <c r="D51" s="40" t="s">
        <v>125</v>
      </c>
      <c r="E51" s="40" t="s">
        <v>170</v>
      </c>
      <c r="F51" s="41">
        <v>513893123</v>
      </c>
      <c r="G51" s="40" t="s">
        <v>225</v>
      </c>
      <c r="H51" s="40" t="s">
        <v>226</v>
      </c>
      <c r="I51" s="40" t="s">
        <v>173</v>
      </c>
      <c r="J51" s="40" t="s">
        <v>6</v>
      </c>
      <c r="K51" s="43">
        <v>0.88</v>
      </c>
      <c r="L51" s="40" t="s">
        <v>88</v>
      </c>
      <c r="M51" s="42">
        <v>1.35E-2</v>
      </c>
      <c r="N51" s="42">
        <v>-2.3099999999999999E-2</v>
      </c>
      <c r="O51" s="43">
        <v>15276.92</v>
      </c>
      <c r="P51" s="43">
        <v>106.62</v>
      </c>
      <c r="Q51" s="43">
        <v>0</v>
      </c>
      <c r="R51" s="43">
        <v>16.29</v>
      </c>
      <c r="S51" s="42">
        <v>0</v>
      </c>
      <c r="T51" s="42">
        <v>2.9999999999999997E-4</v>
      </c>
      <c r="U51" s="42">
        <v>0</v>
      </c>
      <c r="V51" s="40" t="s">
        <v>6</v>
      </c>
    </row>
    <row r="52" spans="2:22" x14ac:dyDescent="0.2">
      <c r="B52" s="40" t="s">
        <v>227</v>
      </c>
      <c r="C52" s="41">
        <v>1171214</v>
      </c>
      <c r="D52" s="40" t="s">
        <v>125</v>
      </c>
      <c r="E52" s="40" t="s">
        <v>170</v>
      </c>
      <c r="F52" s="41">
        <v>513893123</v>
      </c>
      <c r="G52" s="40" t="s">
        <v>225</v>
      </c>
      <c r="H52" s="40" t="s">
        <v>226</v>
      </c>
      <c r="I52" s="40" t="s">
        <v>173</v>
      </c>
      <c r="J52" s="40" t="s">
        <v>6</v>
      </c>
      <c r="K52" s="43">
        <v>2.06</v>
      </c>
      <c r="L52" s="40" t="s">
        <v>88</v>
      </c>
      <c r="M52" s="42">
        <v>1.8499999999999999E-2</v>
      </c>
      <c r="N52" s="42">
        <v>-9.5999999999999992E-3</v>
      </c>
      <c r="O52" s="43">
        <v>681999</v>
      </c>
      <c r="P52" s="43">
        <v>110.2</v>
      </c>
      <c r="Q52" s="43">
        <v>0</v>
      </c>
      <c r="R52" s="43">
        <v>751.56</v>
      </c>
      <c r="S52" s="42">
        <v>6.9999999999999999E-4</v>
      </c>
      <c r="T52" s="42">
        <v>1.3599999999999999E-2</v>
      </c>
      <c r="U52" s="42">
        <v>1.9E-3</v>
      </c>
      <c r="V52" s="40" t="s">
        <v>6</v>
      </c>
    </row>
    <row r="53" spans="2:22" x14ac:dyDescent="0.2">
      <c r="B53" s="40" t="s">
        <v>228</v>
      </c>
      <c r="C53" s="41">
        <v>1132828</v>
      </c>
      <c r="D53" s="40" t="s">
        <v>125</v>
      </c>
      <c r="E53" s="40" t="s">
        <v>170</v>
      </c>
      <c r="F53" s="41">
        <v>511930125</v>
      </c>
      <c r="G53" s="40" t="s">
        <v>209</v>
      </c>
      <c r="H53" s="40" t="s">
        <v>223</v>
      </c>
      <c r="I53" s="40" t="s">
        <v>87</v>
      </c>
      <c r="J53" s="40" t="s">
        <v>6</v>
      </c>
      <c r="K53" s="43">
        <v>1.26</v>
      </c>
      <c r="L53" s="40" t="s">
        <v>88</v>
      </c>
      <c r="M53" s="42">
        <v>1.9800000000000002E-2</v>
      </c>
      <c r="N53" s="42">
        <v>-1.7500000000000002E-2</v>
      </c>
      <c r="O53" s="43">
        <v>0.09</v>
      </c>
      <c r="P53" s="43">
        <v>109.17</v>
      </c>
      <c r="Q53" s="43">
        <v>0</v>
      </c>
      <c r="R53" s="43">
        <v>0</v>
      </c>
      <c r="S53" s="42">
        <v>0</v>
      </c>
      <c r="T53" s="42">
        <v>0</v>
      </c>
      <c r="U53" s="42">
        <v>0</v>
      </c>
      <c r="V53" s="40" t="s">
        <v>6</v>
      </c>
    </row>
    <row r="54" spans="2:22" x14ac:dyDescent="0.2">
      <c r="B54" s="40" t="s">
        <v>229</v>
      </c>
      <c r="C54" s="41">
        <v>6120240</v>
      </c>
      <c r="D54" s="40" t="s">
        <v>125</v>
      </c>
      <c r="E54" s="40" t="s">
        <v>170</v>
      </c>
      <c r="F54" s="41">
        <v>520020116</v>
      </c>
      <c r="G54" s="40" t="s">
        <v>191</v>
      </c>
      <c r="H54" s="40" t="s">
        <v>230</v>
      </c>
      <c r="I54" s="40" t="s">
        <v>87</v>
      </c>
      <c r="J54" s="40" t="s">
        <v>6</v>
      </c>
      <c r="K54" s="43">
        <v>2.71</v>
      </c>
      <c r="L54" s="40" t="s">
        <v>88</v>
      </c>
      <c r="M54" s="42">
        <v>2.2499999999999999E-2</v>
      </c>
      <c r="N54" s="42">
        <v>-1.1000000000000001E-3</v>
      </c>
      <c r="O54" s="43">
        <v>26384.57</v>
      </c>
      <c r="P54" s="43">
        <v>111</v>
      </c>
      <c r="Q54" s="43">
        <v>0</v>
      </c>
      <c r="R54" s="43">
        <v>29.29</v>
      </c>
      <c r="S54" s="42">
        <v>0</v>
      </c>
      <c r="T54" s="42">
        <v>5.0000000000000001E-4</v>
      </c>
      <c r="U54" s="42">
        <v>1E-4</v>
      </c>
      <c r="V54" s="40" t="s">
        <v>6</v>
      </c>
    </row>
    <row r="55" spans="2:22" x14ac:dyDescent="0.2">
      <c r="B55" s="40" t="s">
        <v>231</v>
      </c>
      <c r="C55" s="41">
        <v>1143163</v>
      </c>
      <c r="D55" s="40" t="s">
        <v>125</v>
      </c>
      <c r="E55" s="40" t="s">
        <v>170</v>
      </c>
      <c r="F55" s="41">
        <v>511491839</v>
      </c>
      <c r="G55" s="40" t="s">
        <v>217</v>
      </c>
      <c r="H55" s="40" t="s">
        <v>232</v>
      </c>
      <c r="I55" s="40" t="s">
        <v>173</v>
      </c>
      <c r="J55" s="40" t="s">
        <v>6</v>
      </c>
      <c r="K55" s="43">
        <v>2.7</v>
      </c>
      <c r="L55" s="40" t="s">
        <v>88</v>
      </c>
      <c r="M55" s="42">
        <v>0.03</v>
      </c>
      <c r="N55" s="42">
        <v>1.4999999999999999E-2</v>
      </c>
      <c r="O55" s="43">
        <v>251823.55</v>
      </c>
      <c r="P55" s="43">
        <v>109.23</v>
      </c>
      <c r="Q55" s="43">
        <v>0</v>
      </c>
      <c r="R55" s="43">
        <v>275.07</v>
      </c>
      <c r="S55" s="42">
        <v>1.8E-3</v>
      </c>
      <c r="T55" s="42">
        <v>5.0000000000000001E-3</v>
      </c>
      <c r="U55" s="42">
        <v>6.9999999999999999E-4</v>
      </c>
      <c r="V55" s="40" t="s">
        <v>6</v>
      </c>
    </row>
    <row r="56" spans="2:22" x14ac:dyDescent="0.2">
      <c r="B56" s="40" t="s">
        <v>233</v>
      </c>
      <c r="C56" s="41">
        <v>6390207</v>
      </c>
      <c r="D56" s="40" t="s">
        <v>125</v>
      </c>
      <c r="E56" s="40" t="s">
        <v>170</v>
      </c>
      <c r="F56" s="41">
        <v>520023896</v>
      </c>
      <c r="G56" s="40" t="s">
        <v>234</v>
      </c>
      <c r="H56" s="40" t="s">
        <v>235</v>
      </c>
      <c r="I56" s="40" t="s">
        <v>87</v>
      </c>
      <c r="J56" s="40" t="s">
        <v>6</v>
      </c>
      <c r="K56" s="43">
        <v>2.2000000000000002</v>
      </c>
      <c r="L56" s="40" t="s">
        <v>88</v>
      </c>
      <c r="M56" s="42">
        <v>4.9500000000000002E-2</v>
      </c>
      <c r="N56" s="42">
        <v>-2.0000000000000001E-4</v>
      </c>
      <c r="O56" s="43">
        <v>273127.59999999998</v>
      </c>
      <c r="P56" s="43">
        <v>140.69999999999999</v>
      </c>
      <c r="Q56" s="43">
        <v>0</v>
      </c>
      <c r="R56" s="43">
        <v>384.29</v>
      </c>
      <c r="S56" s="42">
        <v>4.0000000000000002E-4</v>
      </c>
      <c r="T56" s="42">
        <v>7.0000000000000001E-3</v>
      </c>
      <c r="U56" s="42">
        <v>1E-3</v>
      </c>
      <c r="V56" s="40" t="s">
        <v>6</v>
      </c>
    </row>
    <row r="57" spans="2:22" x14ac:dyDescent="0.2">
      <c r="B57" s="40" t="s">
        <v>236</v>
      </c>
      <c r="C57" s="41">
        <v>7300171</v>
      </c>
      <c r="D57" s="40" t="s">
        <v>125</v>
      </c>
      <c r="E57" s="40" t="s">
        <v>170</v>
      </c>
      <c r="F57" s="41">
        <v>520025586</v>
      </c>
      <c r="G57" s="40" t="s">
        <v>234</v>
      </c>
      <c r="H57" s="40" t="s">
        <v>237</v>
      </c>
      <c r="I57" s="40" t="s">
        <v>127</v>
      </c>
      <c r="J57" s="40" t="s">
        <v>6</v>
      </c>
      <c r="K57" s="43">
        <v>4.13</v>
      </c>
      <c r="L57" s="40" t="s">
        <v>88</v>
      </c>
      <c r="M57" s="42">
        <v>3.6999999999999998E-2</v>
      </c>
      <c r="N57" s="42">
        <v>1.54E-2</v>
      </c>
      <c r="O57" s="43">
        <v>0.36</v>
      </c>
      <c r="P57" s="43">
        <v>114.11</v>
      </c>
      <c r="Q57" s="43">
        <v>0</v>
      </c>
      <c r="R57" s="43">
        <v>0</v>
      </c>
      <c r="S57" s="42">
        <v>0</v>
      </c>
      <c r="T57" s="42">
        <v>0</v>
      </c>
      <c r="U57" s="42">
        <v>0</v>
      </c>
      <c r="V57" s="40" t="s">
        <v>6</v>
      </c>
    </row>
    <row r="58" spans="2:22" x14ac:dyDescent="0.2">
      <c r="B58" s="1" t="s">
        <v>134</v>
      </c>
      <c r="C58" s="1" t="s">
        <v>6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  <c r="I58" s="1" t="s">
        <v>6</v>
      </c>
      <c r="J58" s="1" t="s">
        <v>6</v>
      </c>
      <c r="K58" s="39">
        <v>2.5299999999999998</v>
      </c>
      <c r="L58" s="1" t="s">
        <v>6</v>
      </c>
      <c r="M58" s="38">
        <v>3.2800000000000003E-2</v>
      </c>
      <c r="N58" s="38">
        <v>2.07E-2</v>
      </c>
      <c r="O58" s="39">
        <v>20468916.780000001</v>
      </c>
      <c r="P58" s="1" t="s">
        <v>6</v>
      </c>
      <c r="Q58" s="39">
        <v>21.4</v>
      </c>
      <c r="R58" s="39">
        <v>20909.52</v>
      </c>
      <c r="S58" s="1" t="s">
        <v>6</v>
      </c>
      <c r="T58" s="38">
        <v>0.37909999999999999</v>
      </c>
      <c r="U58" s="38">
        <v>5.2400000000000002E-2</v>
      </c>
      <c r="V58" s="1" t="s">
        <v>6</v>
      </c>
    </row>
    <row r="59" spans="2:22" x14ac:dyDescent="0.2">
      <c r="B59" s="40" t="s">
        <v>238</v>
      </c>
      <c r="C59" s="41">
        <v>6040422</v>
      </c>
      <c r="D59" s="40" t="s">
        <v>125</v>
      </c>
      <c r="E59" s="40" t="s">
        <v>170</v>
      </c>
      <c r="F59" s="41">
        <v>520018078</v>
      </c>
      <c r="G59" s="40" t="s">
        <v>171</v>
      </c>
      <c r="H59" s="40" t="s">
        <v>175</v>
      </c>
      <c r="I59" s="40" t="s">
        <v>87</v>
      </c>
      <c r="J59" s="40" t="s">
        <v>6</v>
      </c>
      <c r="K59" s="43">
        <v>1.88</v>
      </c>
      <c r="L59" s="40" t="s">
        <v>88</v>
      </c>
      <c r="M59" s="42">
        <v>2.0199999999999999E-2</v>
      </c>
      <c r="N59" s="42">
        <v>1.9E-2</v>
      </c>
      <c r="O59" s="43">
        <v>1750000</v>
      </c>
      <c r="P59" s="43">
        <v>100.4</v>
      </c>
      <c r="Q59" s="43">
        <v>0</v>
      </c>
      <c r="R59" s="43">
        <v>1757</v>
      </c>
      <c r="S59" s="42">
        <v>1E-3</v>
      </c>
      <c r="T59" s="42">
        <v>3.1800000000000002E-2</v>
      </c>
      <c r="U59" s="42">
        <v>4.4000000000000003E-3</v>
      </c>
      <c r="V59" s="40" t="s">
        <v>6</v>
      </c>
    </row>
    <row r="60" spans="2:22" x14ac:dyDescent="0.2">
      <c r="B60" s="40" t="s">
        <v>239</v>
      </c>
      <c r="C60" s="41">
        <v>2310175</v>
      </c>
      <c r="D60" s="40" t="s">
        <v>125</v>
      </c>
      <c r="E60" s="40" t="s">
        <v>170</v>
      </c>
      <c r="F60" s="41">
        <v>520032046</v>
      </c>
      <c r="G60" s="40" t="s">
        <v>171</v>
      </c>
      <c r="H60" s="40" t="s">
        <v>175</v>
      </c>
      <c r="I60" s="40" t="s">
        <v>87</v>
      </c>
      <c r="J60" s="40" t="s">
        <v>6</v>
      </c>
      <c r="K60" s="43">
        <v>0.18</v>
      </c>
      <c r="L60" s="40" t="s">
        <v>88</v>
      </c>
      <c r="M60" s="42">
        <v>2.47E-2</v>
      </c>
      <c r="N60" s="42">
        <v>3.2000000000000002E-3</v>
      </c>
      <c r="O60" s="43">
        <v>2868116</v>
      </c>
      <c r="P60" s="43">
        <v>102.41</v>
      </c>
      <c r="Q60" s="43">
        <v>0</v>
      </c>
      <c r="R60" s="43">
        <v>2937.24</v>
      </c>
      <c r="S60" s="42">
        <v>8.9999999999999998E-4</v>
      </c>
      <c r="T60" s="42">
        <v>5.3199999999999997E-2</v>
      </c>
      <c r="U60" s="42">
        <v>7.4000000000000003E-3</v>
      </c>
      <c r="V60" s="40" t="s">
        <v>6</v>
      </c>
    </row>
    <row r="61" spans="2:22" x14ac:dyDescent="0.2">
      <c r="B61" s="40" t="s">
        <v>240</v>
      </c>
      <c r="C61" s="41">
        <v>2310167</v>
      </c>
      <c r="D61" s="40" t="s">
        <v>125</v>
      </c>
      <c r="E61" s="40" t="s">
        <v>170</v>
      </c>
      <c r="F61" s="41">
        <v>520032046</v>
      </c>
      <c r="G61" s="40" t="s">
        <v>171</v>
      </c>
      <c r="H61" s="40" t="s">
        <v>175</v>
      </c>
      <c r="I61" s="40" t="s">
        <v>87</v>
      </c>
      <c r="J61" s="40" t="s">
        <v>6</v>
      </c>
      <c r="K61" s="43">
        <v>3.02</v>
      </c>
      <c r="L61" s="40" t="s">
        <v>88</v>
      </c>
      <c r="M61" s="42">
        <v>2.98E-2</v>
      </c>
      <c r="N61" s="42">
        <v>2.1499999999999998E-2</v>
      </c>
      <c r="O61" s="43">
        <v>1376629</v>
      </c>
      <c r="P61" s="43">
        <v>104.96</v>
      </c>
      <c r="Q61" s="43">
        <v>0</v>
      </c>
      <c r="R61" s="43">
        <v>1444.91</v>
      </c>
      <c r="S61" s="42">
        <v>5.0000000000000001E-4</v>
      </c>
      <c r="T61" s="42">
        <v>2.6200000000000001E-2</v>
      </c>
      <c r="U61" s="42">
        <v>3.5999999999999999E-3</v>
      </c>
      <c r="V61" s="40" t="s">
        <v>6</v>
      </c>
    </row>
    <row r="62" spans="2:22" x14ac:dyDescent="0.2">
      <c r="B62" s="40" t="s">
        <v>241</v>
      </c>
      <c r="C62" s="41">
        <v>6000202</v>
      </c>
      <c r="D62" s="40" t="s">
        <v>125</v>
      </c>
      <c r="E62" s="40" t="s">
        <v>170</v>
      </c>
      <c r="F62" s="41">
        <v>520000472</v>
      </c>
      <c r="G62" s="40" t="s">
        <v>189</v>
      </c>
      <c r="H62" s="40" t="s">
        <v>86</v>
      </c>
      <c r="I62" s="40" t="s">
        <v>87</v>
      </c>
      <c r="J62" s="40" t="s">
        <v>6</v>
      </c>
      <c r="K62" s="43">
        <v>1.02</v>
      </c>
      <c r="L62" s="40" t="s">
        <v>88</v>
      </c>
      <c r="M62" s="42">
        <v>4.8000000000000001E-2</v>
      </c>
      <c r="N62" s="42">
        <v>1.2800000000000001E-2</v>
      </c>
      <c r="O62" s="43">
        <v>891600</v>
      </c>
      <c r="P62" s="43">
        <v>103.44</v>
      </c>
      <c r="Q62" s="43">
        <v>21.4</v>
      </c>
      <c r="R62" s="43">
        <v>943.67</v>
      </c>
      <c r="S62" s="42">
        <v>6.9999999999999999E-4</v>
      </c>
      <c r="T62" s="42">
        <v>1.7100000000000001E-2</v>
      </c>
      <c r="U62" s="42">
        <v>2.3999999999999998E-3</v>
      </c>
      <c r="V62" s="40" t="s">
        <v>6</v>
      </c>
    </row>
    <row r="63" spans="2:22" x14ac:dyDescent="0.2">
      <c r="B63" s="40" t="s">
        <v>242</v>
      </c>
      <c r="C63" s="41">
        <v>1169556</v>
      </c>
      <c r="D63" s="40" t="s">
        <v>125</v>
      </c>
      <c r="E63" s="40" t="s">
        <v>170</v>
      </c>
      <c r="F63" s="41">
        <v>1744984</v>
      </c>
      <c r="G63" s="40" t="s">
        <v>217</v>
      </c>
      <c r="H63" s="40" t="s">
        <v>199</v>
      </c>
      <c r="I63" s="40" t="s">
        <v>87</v>
      </c>
      <c r="J63" s="40" t="s">
        <v>6</v>
      </c>
      <c r="K63" s="43">
        <v>2.98</v>
      </c>
      <c r="L63" s="40" t="s">
        <v>88</v>
      </c>
      <c r="M63" s="42">
        <v>5.45E-2</v>
      </c>
      <c r="N63" s="42">
        <v>4.3400000000000001E-2</v>
      </c>
      <c r="O63" s="43">
        <v>381150</v>
      </c>
      <c r="P63" s="43">
        <v>104</v>
      </c>
      <c r="Q63" s="43">
        <v>0</v>
      </c>
      <c r="R63" s="43">
        <v>396.4</v>
      </c>
      <c r="S63" s="42">
        <v>1.1999999999999999E-3</v>
      </c>
      <c r="T63" s="42">
        <v>7.1999999999999998E-3</v>
      </c>
      <c r="U63" s="42">
        <v>1E-3</v>
      </c>
      <c r="V63" s="40" t="s">
        <v>6</v>
      </c>
    </row>
    <row r="64" spans="2:22" x14ac:dyDescent="0.2">
      <c r="B64" s="40" t="s">
        <v>243</v>
      </c>
      <c r="C64" s="41">
        <v>4160149</v>
      </c>
      <c r="D64" s="40" t="s">
        <v>125</v>
      </c>
      <c r="E64" s="40" t="s">
        <v>170</v>
      </c>
      <c r="F64" s="41">
        <v>520038910</v>
      </c>
      <c r="G64" s="40" t="s">
        <v>191</v>
      </c>
      <c r="H64" s="40" t="s">
        <v>199</v>
      </c>
      <c r="I64" s="40" t="s">
        <v>87</v>
      </c>
      <c r="J64" s="40" t="s">
        <v>6</v>
      </c>
      <c r="K64" s="43">
        <v>1.21</v>
      </c>
      <c r="L64" s="40" t="s">
        <v>88</v>
      </c>
      <c r="M64" s="42">
        <v>4.5999999999999999E-2</v>
      </c>
      <c r="N64" s="42">
        <v>1.5299999999999999E-2</v>
      </c>
      <c r="O64" s="43">
        <v>512001.87</v>
      </c>
      <c r="P64" s="43">
        <v>104.94</v>
      </c>
      <c r="Q64" s="43">
        <v>0</v>
      </c>
      <c r="R64" s="43">
        <v>537.29</v>
      </c>
      <c r="S64" s="42">
        <v>5.0000000000000001E-3</v>
      </c>
      <c r="T64" s="42">
        <v>9.7000000000000003E-3</v>
      </c>
      <c r="U64" s="42">
        <v>1.2999999999999999E-3</v>
      </c>
      <c r="V64" s="40" t="s">
        <v>6</v>
      </c>
    </row>
    <row r="65" spans="2:22" x14ac:dyDescent="0.2">
      <c r="B65" s="40" t="s">
        <v>244</v>
      </c>
      <c r="C65" s="41">
        <v>2810299</v>
      </c>
      <c r="D65" s="40" t="s">
        <v>125</v>
      </c>
      <c r="E65" s="40" t="s">
        <v>170</v>
      </c>
      <c r="F65" s="41">
        <v>520027830</v>
      </c>
      <c r="G65" s="40" t="s">
        <v>205</v>
      </c>
      <c r="H65" s="40" t="s">
        <v>199</v>
      </c>
      <c r="I65" s="40" t="s">
        <v>87</v>
      </c>
      <c r="J65" s="40" t="s">
        <v>6</v>
      </c>
      <c r="K65" s="43">
        <v>1.48</v>
      </c>
      <c r="L65" s="40" t="s">
        <v>88</v>
      </c>
      <c r="M65" s="42">
        <v>2.4500000000000001E-2</v>
      </c>
      <c r="N65" s="42">
        <v>1.38E-2</v>
      </c>
      <c r="O65" s="43">
        <v>10500</v>
      </c>
      <c r="P65" s="43">
        <v>101.59</v>
      </c>
      <c r="Q65" s="43">
        <v>0</v>
      </c>
      <c r="R65" s="43">
        <v>10.67</v>
      </c>
      <c r="S65" s="42">
        <v>0</v>
      </c>
      <c r="T65" s="42">
        <v>2.0000000000000001E-4</v>
      </c>
      <c r="U65" s="42">
        <v>0</v>
      </c>
      <c r="V65" s="40" t="s">
        <v>6</v>
      </c>
    </row>
    <row r="66" spans="2:22" x14ac:dyDescent="0.2">
      <c r="B66" s="40" t="s">
        <v>245</v>
      </c>
      <c r="C66" s="41">
        <v>1137033</v>
      </c>
      <c r="D66" s="40" t="s">
        <v>125</v>
      </c>
      <c r="E66" s="40" t="s">
        <v>170</v>
      </c>
      <c r="F66" s="41">
        <v>513230029</v>
      </c>
      <c r="G66" s="40" t="s">
        <v>211</v>
      </c>
      <c r="H66" s="40" t="s">
        <v>246</v>
      </c>
      <c r="I66" s="40" t="s">
        <v>173</v>
      </c>
      <c r="J66" s="40" t="s">
        <v>6</v>
      </c>
      <c r="K66" s="43">
        <v>1</v>
      </c>
      <c r="L66" s="40" t="s">
        <v>88</v>
      </c>
      <c r="M66" s="42">
        <v>3.39E-2</v>
      </c>
      <c r="N66" s="42">
        <v>1.47E-2</v>
      </c>
      <c r="O66" s="43">
        <v>18852</v>
      </c>
      <c r="P66" s="43">
        <v>101.9</v>
      </c>
      <c r="Q66" s="43">
        <v>0</v>
      </c>
      <c r="R66" s="43">
        <v>19.21</v>
      </c>
      <c r="S66" s="42">
        <v>0</v>
      </c>
      <c r="T66" s="42">
        <v>2.9999999999999997E-4</v>
      </c>
      <c r="U66" s="42">
        <v>0</v>
      </c>
      <c r="V66" s="40" t="s">
        <v>6</v>
      </c>
    </row>
    <row r="67" spans="2:22" x14ac:dyDescent="0.2">
      <c r="B67" s="40" t="s">
        <v>247</v>
      </c>
      <c r="C67" s="41">
        <v>5660063</v>
      </c>
      <c r="D67" s="40" t="s">
        <v>125</v>
      </c>
      <c r="E67" s="40" t="s">
        <v>170</v>
      </c>
      <c r="F67" s="41">
        <v>520007469</v>
      </c>
      <c r="G67" s="40" t="s">
        <v>211</v>
      </c>
      <c r="H67" s="40" t="s">
        <v>246</v>
      </c>
      <c r="I67" s="40" t="s">
        <v>173</v>
      </c>
      <c r="J67" s="40" t="s">
        <v>6</v>
      </c>
      <c r="K67" s="43">
        <v>2.41</v>
      </c>
      <c r="L67" s="40" t="s">
        <v>88</v>
      </c>
      <c r="M67" s="42">
        <v>2.9399999999999999E-2</v>
      </c>
      <c r="N67" s="42">
        <v>2.2100000000000002E-2</v>
      </c>
      <c r="O67" s="43">
        <v>0.42</v>
      </c>
      <c r="P67" s="43">
        <v>103.21</v>
      </c>
      <c r="Q67" s="43">
        <v>0</v>
      </c>
      <c r="R67" s="43">
        <v>0</v>
      </c>
      <c r="S67" s="42">
        <v>0</v>
      </c>
      <c r="T67" s="42">
        <v>0</v>
      </c>
      <c r="U67" s="42">
        <v>0</v>
      </c>
      <c r="V67" s="40" t="s">
        <v>6</v>
      </c>
    </row>
    <row r="68" spans="2:22" x14ac:dyDescent="0.2">
      <c r="B68" s="40" t="s">
        <v>248</v>
      </c>
      <c r="C68" s="41">
        <v>1130939</v>
      </c>
      <c r="D68" s="40" t="s">
        <v>125</v>
      </c>
      <c r="E68" s="40" t="s">
        <v>170</v>
      </c>
      <c r="F68" s="41">
        <v>520043720</v>
      </c>
      <c r="G68" s="40" t="s">
        <v>217</v>
      </c>
      <c r="H68" s="40" t="s">
        <v>246</v>
      </c>
      <c r="I68" s="40" t="s">
        <v>173</v>
      </c>
      <c r="J68" s="40" t="s">
        <v>6</v>
      </c>
      <c r="K68" s="43">
        <v>1.2</v>
      </c>
      <c r="L68" s="40" t="s">
        <v>88</v>
      </c>
      <c r="M68" s="42">
        <v>6.4000000000000001E-2</v>
      </c>
      <c r="N68" s="42">
        <v>1.7399999999999999E-2</v>
      </c>
      <c r="O68" s="43">
        <v>4214.28</v>
      </c>
      <c r="P68" s="43">
        <v>106.77</v>
      </c>
      <c r="Q68" s="43">
        <v>0</v>
      </c>
      <c r="R68" s="43">
        <v>4.5</v>
      </c>
      <c r="S68" s="42">
        <v>0</v>
      </c>
      <c r="T68" s="42">
        <v>1E-4</v>
      </c>
      <c r="U68" s="42">
        <v>0</v>
      </c>
      <c r="V68" s="40" t="s">
        <v>6</v>
      </c>
    </row>
    <row r="69" spans="2:22" x14ac:dyDescent="0.2">
      <c r="B69" s="40" t="s">
        <v>249</v>
      </c>
      <c r="C69" s="41">
        <v>7770209</v>
      </c>
      <c r="D69" s="40" t="s">
        <v>125</v>
      </c>
      <c r="E69" s="40" t="s">
        <v>170</v>
      </c>
      <c r="F69" s="41">
        <v>520022732</v>
      </c>
      <c r="G69" s="40" t="s">
        <v>203</v>
      </c>
      <c r="H69" s="40" t="s">
        <v>199</v>
      </c>
      <c r="I69" s="40" t="s">
        <v>87</v>
      </c>
      <c r="J69" s="40" t="s">
        <v>6</v>
      </c>
      <c r="K69" s="43">
        <v>3.68</v>
      </c>
      <c r="L69" s="40" t="s">
        <v>88</v>
      </c>
      <c r="M69" s="42">
        <v>5.0900000000000001E-2</v>
      </c>
      <c r="N69" s="42">
        <v>2.5100000000000001E-2</v>
      </c>
      <c r="O69" s="43">
        <v>9202.89</v>
      </c>
      <c r="P69" s="43">
        <v>112</v>
      </c>
      <c r="Q69" s="43">
        <v>0</v>
      </c>
      <c r="R69" s="43">
        <v>10.31</v>
      </c>
      <c r="S69" s="42">
        <v>0</v>
      </c>
      <c r="T69" s="42">
        <v>2.0000000000000001E-4</v>
      </c>
      <c r="U69" s="42">
        <v>0</v>
      </c>
      <c r="V69" s="40" t="s">
        <v>6</v>
      </c>
    </row>
    <row r="70" spans="2:22" x14ac:dyDescent="0.2">
      <c r="B70" s="40" t="s">
        <v>250</v>
      </c>
      <c r="C70" s="41">
        <v>2300176</v>
      </c>
      <c r="D70" s="40" t="s">
        <v>125</v>
      </c>
      <c r="E70" s="40" t="s">
        <v>170</v>
      </c>
      <c r="F70" s="41">
        <v>520031931</v>
      </c>
      <c r="G70" s="40" t="s">
        <v>209</v>
      </c>
      <c r="H70" s="40" t="s">
        <v>206</v>
      </c>
      <c r="I70" s="40" t="s">
        <v>87</v>
      </c>
      <c r="J70" s="40" t="s">
        <v>6</v>
      </c>
      <c r="K70" s="43">
        <v>2.35</v>
      </c>
      <c r="L70" s="40" t="s">
        <v>88</v>
      </c>
      <c r="M70" s="42">
        <v>3.6499999999999998E-2</v>
      </c>
      <c r="N70" s="42">
        <v>2.3900000000000001E-2</v>
      </c>
      <c r="O70" s="43">
        <v>1098055.51</v>
      </c>
      <c r="P70" s="43">
        <v>104.23</v>
      </c>
      <c r="Q70" s="43">
        <v>0</v>
      </c>
      <c r="R70" s="43">
        <v>1144.5</v>
      </c>
      <c r="S70" s="42">
        <v>5.9999999999999995E-4</v>
      </c>
      <c r="T70" s="42">
        <v>2.07E-2</v>
      </c>
      <c r="U70" s="42">
        <v>2.8999999999999998E-3</v>
      </c>
      <c r="V70" s="40" t="s">
        <v>6</v>
      </c>
    </row>
    <row r="71" spans="2:22" x14ac:dyDescent="0.2">
      <c r="B71" s="40" t="s">
        <v>251</v>
      </c>
      <c r="C71" s="41">
        <v>1139815</v>
      </c>
      <c r="D71" s="40" t="s">
        <v>125</v>
      </c>
      <c r="E71" s="40" t="s">
        <v>170</v>
      </c>
      <c r="F71" s="41">
        <v>514290345</v>
      </c>
      <c r="G71" s="40" t="s">
        <v>211</v>
      </c>
      <c r="H71" s="40" t="s">
        <v>206</v>
      </c>
      <c r="I71" s="40" t="s">
        <v>87</v>
      </c>
      <c r="J71" s="40" t="s">
        <v>6</v>
      </c>
      <c r="K71" s="43">
        <v>3.16</v>
      </c>
      <c r="L71" s="40" t="s">
        <v>88</v>
      </c>
      <c r="M71" s="42">
        <v>3.61E-2</v>
      </c>
      <c r="N71" s="42">
        <v>2.4899999999999999E-2</v>
      </c>
      <c r="O71" s="43">
        <v>968591</v>
      </c>
      <c r="P71" s="43">
        <v>104.2</v>
      </c>
      <c r="Q71" s="43">
        <v>0</v>
      </c>
      <c r="R71" s="43">
        <v>1009.27</v>
      </c>
      <c r="S71" s="42">
        <v>1.2999999999999999E-3</v>
      </c>
      <c r="T71" s="42">
        <v>1.83E-2</v>
      </c>
      <c r="U71" s="42">
        <v>2.5000000000000001E-3</v>
      </c>
      <c r="V71" s="40" t="s">
        <v>6</v>
      </c>
    </row>
    <row r="72" spans="2:22" x14ac:dyDescent="0.2">
      <c r="B72" s="40" t="s">
        <v>252</v>
      </c>
      <c r="C72" s="41">
        <v>1160647</v>
      </c>
      <c r="D72" s="40" t="s">
        <v>125</v>
      </c>
      <c r="E72" s="40" t="s">
        <v>170</v>
      </c>
      <c r="F72" s="41">
        <v>513754069</v>
      </c>
      <c r="G72" s="40" t="s">
        <v>211</v>
      </c>
      <c r="H72" s="40" t="s">
        <v>206</v>
      </c>
      <c r="I72" s="40" t="s">
        <v>87</v>
      </c>
      <c r="J72" s="40" t="s">
        <v>6</v>
      </c>
      <c r="K72" s="43">
        <v>7.24</v>
      </c>
      <c r="L72" s="40" t="s">
        <v>88</v>
      </c>
      <c r="M72" s="42">
        <v>2.64E-2</v>
      </c>
      <c r="N72" s="42">
        <v>3.3599999999999998E-2</v>
      </c>
      <c r="O72" s="43">
        <v>611905.37</v>
      </c>
      <c r="P72" s="43">
        <v>95.17</v>
      </c>
      <c r="Q72" s="43">
        <v>0</v>
      </c>
      <c r="R72" s="43">
        <v>582.35</v>
      </c>
      <c r="S72" s="42">
        <v>4.0000000000000002E-4</v>
      </c>
      <c r="T72" s="42">
        <v>1.06E-2</v>
      </c>
      <c r="U72" s="42">
        <v>1.5E-3</v>
      </c>
      <c r="V72" s="40" t="s">
        <v>6</v>
      </c>
    </row>
    <row r="73" spans="2:22" x14ac:dyDescent="0.2">
      <c r="B73" s="40" t="s">
        <v>253</v>
      </c>
      <c r="C73" s="41">
        <v>1136068</v>
      </c>
      <c r="D73" s="40" t="s">
        <v>125</v>
      </c>
      <c r="E73" s="40" t="s">
        <v>170</v>
      </c>
      <c r="F73" s="41">
        <v>513754069</v>
      </c>
      <c r="G73" s="40" t="s">
        <v>211</v>
      </c>
      <c r="H73" s="40" t="s">
        <v>206</v>
      </c>
      <c r="I73" s="40" t="s">
        <v>87</v>
      </c>
      <c r="J73" s="40" t="s">
        <v>6</v>
      </c>
      <c r="K73" s="43">
        <v>2.2400000000000002</v>
      </c>
      <c r="L73" s="40" t="s">
        <v>88</v>
      </c>
      <c r="M73" s="42">
        <v>3.9199999999999999E-2</v>
      </c>
      <c r="N73" s="42">
        <v>2.4400000000000002E-2</v>
      </c>
      <c r="O73" s="43">
        <v>920298.21</v>
      </c>
      <c r="P73" s="43">
        <v>104.02</v>
      </c>
      <c r="Q73" s="43">
        <v>0</v>
      </c>
      <c r="R73" s="43">
        <v>957.29</v>
      </c>
      <c r="S73" s="42">
        <v>1E-3</v>
      </c>
      <c r="T73" s="42">
        <v>1.7299999999999999E-2</v>
      </c>
      <c r="U73" s="42">
        <v>2.3999999999999998E-3</v>
      </c>
      <c r="V73" s="40" t="s">
        <v>6</v>
      </c>
    </row>
    <row r="74" spans="2:22" x14ac:dyDescent="0.2">
      <c r="B74" s="40" t="s">
        <v>254</v>
      </c>
      <c r="C74" s="41">
        <v>1132968</v>
      </c>
      <c r="D74" s="40" t="s">
        <v>125</v>
      </c>
      <c r="E74" s="40" t="s">
        <v>170</v>
      </c>
      <c r="F74" s="41">
        <v>513754069</v>
      </c>
      <c r="G74" s="40" t="s">
        <v>211</v>
      </c>
      <c r="H74" s="40" t="s">
        <v>206</v>
      </c>
      <c r="I74" s="40" t="s">
        <v>87</v>
      </c>
      <c r="J74" s="40" t="s">
        <v>6</v>
      </c>
      <c r="K74" s="43">
        <v>0.74</v>
      </c>
      <c r="L74" s="40" t="s">
        <v>88</v>
      </c>
      <c r="M74" s="42">
        <v>4.1399999999999999E-2</v>
      </c>
      <c r="N74" s="42">
        <v>1.15E-2</v>
      </c>
      <c r="O74" s="43">
        <v>620000</v>
      </c>
      <c r="P74" s="43">
        <v>103.26</v>
      </c>
      <c r="Q74" s="43">
        <v>0</v>
      </c>
      <c r="R74" s="43">
        <v>640.21</v>
      </c>
      <c r="S74" s="42">
        <v>2.3E-3</v>
      </c>
      <c r="T74" s="42">
        <v>1.1599999999999999E-2</v>
      </c>
      <c r="U74" s="42">
        <v>1.6000000000000001E-3</v>
      </c>
      <c r="V74" s="40" t="s">
        <v>6</v>
      </c>
    </row>
    <row r="75" spans="2:22" x14ac:dyDescent="0.2">
      <c r="B75" s="40" t="s">
        <v>255</v>
      </c>
      <c r="C75" s="41">
        <v>1135862</v>
      </c>
      <c r="D75" s="40" t="s">
        <v>125</v>
      </c>
      <c r="E75" s="40" t="s">
        <v>170</v>
      </c>
      <c r="F75" s="41">
        <v>513230029</v>
      </c>
      <c r="G75" s="40" t="s">
        <v>211</v>
      </c>
      <c r="H75" s="40" t="s">
        <v>215</v>
      </c>
      <c r="I75" s="40" t="s">
        <v>173</v>
      </c>
      <c r="J75" s="40" t="s">
        <v>6</v>
      </c>
      <c r="K75" s="43">
        <v>1</v>
      </c>
      <c r="L75" s="40" t="s">
        <v>88</v>
      </c>
      <c r="M75" s="42">
        <v>3.5799999999999998E-2</v>
      </c>
      <c r="N75" s="42">
        <v>1.46E-2</v>
      </c>
      <c r="O75" s="43">
        <v>27623</v>
      </c>
      <c r="P75" s="43">
        <v>102.09</v>
      </c>
      <c r="Q75" s="43">
        <v>0</v>
      </c>
      <c r="R75" s="43">
        <v>28.2</v>
      </c>
      <c r="S75" s="42">
        <v>0</v>
      </c>
      <c r="T75" s="42">
        <v>5.0000000000000001E-4</v>
      </c>
      <c r="U75" s="42">
        <v>1E-4</v>
      </c>
      <c r="V75" s="40" t="s">
        <v>6</v>
      </c>
    </row>
    <row r="76" spans="2:22" x14ac:dyDescent="0.2">
      <c r="B76" s="40" t="s">
        <v>256</v>
      </c>
      <c r="C76" s="41">
        <v>1139286</v>
      </c>
      <c r="D76" s="40" t="s">
        <v>125</v>
      </c>
      <c r="E76" s="40" t="s">
        <v>170</v>
      </c>
      <c r="F76" s="41">
        <v>513230029</v>
      </c>
      <c r="G76" s="40" t="s">
        <v>211</v>
      </c>
      <c r="H76" s="40" t="s">
        <v>215</v>
      </c>
      <c r="I76" s="40" t="s">
        <v>173</v>
      </c>
      <c r="J76" s="40" t="s">
        <v>6</v>
      </c>
      <c r="K76" s="43">
        <v>2.16</v>
      </c>
      <c r="L76" s="40" t="s">
        <v>88</v>
      </c>
      <c r="M76" s="42">
        <v>3.2899999999999999E-2</v>
      </c>
      <c r="N76" s="42">
        <v>2.4E-2</v>
      </c>
      <c r="O76" s="43">
        <v>1197000</v>
      </c>
      <c r="P76" s="43">
        <v>104.4</v>
      </c>
      <c r="Q76" s="43">
        <v>0</v>
      </c>
      <c r="R76" s="43">
        <v>1249.67</v>
      </c>
      <c r="S76" s="42">
        <v>1.2999999999999999E-3</v>
      </c>
      <c r="T76" s="42">
        <v>2.2700000000000001E-2</v>
      </c>
      <c r="U76" s="42">
        <v>3.0999999999999999E-3</v>
      </c>
      <c r="V76" s="40" t="s">
        <v>6</v>
      </c>
    </row>
    <row r="77" spans="2:22" x14ac:dyDescent="0.2">
      <c r="B77" s="40" t="s">
        <v>257</v>
      </c>
      <c r="C77" s="41">
        <v>1139575</v>
      </c>
      <c r="D77" s="40" t="s">
        <v>125</v>
      </c>
      <c r="E77" s="40" t="s">
        <v>170</v>
      </c>
      <c r="F77" s="41">
        <v>1905761</v>
      </c>
      <c r="G77" s="40" t="s">
        <v>217</v>
      </c>
      <c r="H77" s="40" t="s">
        <v>206</v>
      </c>
      <c r="I77" s="40" t="s">
        <v>87</v>
      </c>
      <c r="J77" s="40" t="s">
        <v>6</v>
      </c>
      <c r="K77" s="43">
        <v>1.79</v>
      </c>
      <c r="L77" s="40" t="s">
        <v>88</v>
      </c>
      <c r="M77" s="42">
        <v>5.8000000000000003E-2</v>
      </c>
      <c r="N77" s="42">
        <v>4.0500000000000001E-2</v>
      </c>
      <c r="O77" s="43">
        <v>188777.13</v>
      </c>
      <c r="P77" s="43">
        <v>105.14</v>
      </c>
      <c r="Q77" s="43">
        <v>0</v>
      </c>
      <c r="R77" s="43">
        <v>198.48</v>
      </c>
      <c r="S77" s="42">
        <v>4.0000000000000002E-4</v>
      </c>
      <c r="T77" s="42">
        <v>3.5999999999999999E-3</v>
      </c>
      <c r="U77" s="42">
        <v>5.0000000000000001E-4</v>
      </c>
      <c r="V77" s="40" t="s">
        <v>6</v>
      </c>
    </row>
    <row r="78" spans="2:22" x14ac:dyDescent="0.2">
      <c r="B78" s="40" t="s">
        <v>258</v>
      </c>
      <c r="C78" s="41">
        <v>1133289</v>
      </c>
      <c r="D78" s="40" t="s">
        <v>125</v>
      </c>
      <c r="E78" s="40" t="s">
        <v>170</v>
      </c>
      <c r="F78" s="41">
        <v>510119068</v>
      </c>
      <c r="G78" s="40" t="s">
        <v>259</v>
      </c>
      <c r="H78" s="40" t="s">
        <v>218</v>
      </c>
      <c r="I78" s="40" t="s">
        <v>87</v>
      </c>
      <c r="J78" s="40" t="s">
        <v>6</v>
      </c>
      <c r="K78" s="43">
        <v>1.68</v>
      </c>
      <c r="L78" s="40" t="s">
        <v>88</v>
      </c>
      <c r="M78" s="42">
        <v>4.7500000000000001E-2</v>
      </c>
      <c r="N78" s="42">
        <v>2.5100000000000001E-2</v>
      </c>
      <c r="O78" s="43">
        <v>9003.6</v>
      </c>
      <c r="P78" s="43">
        <v>105</v>
      </c>
      <c r="Q78" s="43">
        <v>0</v>
      </c>
      <c r="R78" s="43">
        <v>9.4499999999999993</v>
      </c>
      <c r="S78" s="42">
        <v>0</v>
      </c>
      <c r="T78" s="42">
        <v>2.0000000000000001E-4</v>
      </c>
      <c r="U78" s="42">
        <v>0</v>
      </c>
      <c r="V78" s="40" t="s">
        <v>6</v>
      </c>
    </row>
    <row r="79" spans="2:22" x14ac:dyDescent="0.2">
      <c r="B79" s="40" t="s">
        <v>260</v>
      </c>
      <c r="C79" s="41">
        <v>1160811</v>
      </c>
      <c r="D79" s="40" t="s">
        <v>125</v>
      </c>
      <c r="E79" s="40" t="s">
        <v>170</v>
      </c>
      <c r="F79" s="41">
        <v>1981143</v>
      </c>
      <c r="G79" s="40" t="s">
        <v>225</v>
      </c>
      <c r="H79" s="40" t="s">
        <v>218</v>
      </c>
      <c r="I79" s="40" t="s">
        <v>87</v>
      </c>
      <c r="J79" s="40" t="s">
        <v>6</v>
      </c>
      <c r="K79" s="43">
        <v>2.37</v>
      </c>
      <c r="L79" s="40" t="s">
        <v>88</v>
      </c>
      <c r="M79" s="42">
        <v>4.7500000000000001E-2</v>
      </c>
      <c r="N79" s="42">
        <v>4.3400000000000001E-2</v>
      </c>
      <c r="O79" s="43">
        <v>0.25</v>
      </c>
      <c r="P79" s="43">
        <v>101.2</v>
      </c>
      <c r="Q79" s="43">
        <v>0</v>
      </c>
      <c r="R79" s="43">
        <v>0</v>
      </c>
      <c r="S79" s="42">
        <v>0</v>
      </c>
      <c r="T79" s="42">
        <v>0</v>
      </c>
      <c r="U79" s="42">
        <v>0</v>
      </c>
      <c r="V79" s="40" t="s">
        <v>6</v>
      </c>
    </row>
    <row r="80" spans="2:22" x14ac:dyDescent="0.2">
      <c r="B80" s="40" t="s">
        <v>261</v>
      </c>
      <c r="C80" s="41">
        <v>6270144</v>
      </c>
      <c r="D80" s="40" t="s">
        <v>125</v>
      </c>
      <c r="E80" s="40" t="s">
        <v>170</v>
      </c>
      <c r="F80" s="41">
        <v>520025602</v>
      </c>
      <c r="G80" s="40" t="s">
        <v>262</v>
      </c>
      <c r="H80" s="40" t="s">
        <v>263</v>
      </c>
      <c r="I80" s="40" t="s">
        <v>173</v>
      </c>
      <c r="J80" s="40" t="s">
        <v>6</v>
      </c>
      <c r="K80" s="43">
        <v>3.18</v>
      </c>
      <c r="L80" s="40" t="s">
        <v>88</v>
      </c>
      <c r="M80" s="42">
        <v>0.05</v>
      </c>
      <c r="N80" s="42">
        <v>2.5999999999999999E-2</v>
      </c>
      <c r="O80" s="43">
        <v>8076.93</v>
      </c>
      <c r="P80" s="43">
        <v>108.16</v>
      </c>
      <c r="Q80" s="43">
        <v>0</v>
      </c>
      <c r="R80" s="43">
        <v>8.74</v>
      </c>
      <c r="S80" s="42">
        <v>0</v>
      </c>
      <c r="T80" s="42">
        <v>2.0000000000000001E-4</v>
      </c>
      <c r="U80" s="42">
        <v>0</v>
      </c>
      <c r="V80" s="40" t="s">
        <v>6</v>
      </c>
    </row>
    <row r="81" spans="2:22" x14ac:dyDescent="0.2">
      <c r="B81" s="40" t="s">
        <v>264</v>
      </c>
      <c r="C81" s="41">
        <v>6320105</v>
      </c>
      <c r="D81" s="40" t="s">
        <v>125</v>
      </c>
      <c r="E81" s="40" t="s">
        <v>170</v>
      </c>
      <c r="F81" s="41">
        <v>520018383</v>
      </c>
      <c r="G81" s="40" t="s">
        <v>259</v>
      </c>
      <c r="H81" s="40" t="s">
        <v>218</v>
      </c>
      <c r="I81" s="40" t="s">
        <v>87</v>
      </c>
      <c r="J81" s="40" t="s">
        <v>6</v>
      </c>
      <c r="K81" s="43">
        <v>1.85</v>
      </c>
      <c r="L81" s="40" t="s">
        <v>88</v>
      </c>
      <c r="M81" s="42">
        <v>5.8900000000000001E-2</v>
      </c>
      <c r="N81" s="42">
        <v>2.3900000000000001E-2</v>
      </c>
      <c r="O81" s="43">
        <v>7894.74</v>
      </c>
      <c r="P81" s="43">
        <v>108.11</v>
      </c>
      <c r="Q81" s="43">
        <v>0</v>
      </c>
      <c r="R81" s="43">
        <v>8.5299999999999994</v>
      </c>
      <c r="S81" s="42">
        <v>0</v>
      </c>
      <c r="T81" s="42">
        <v>1E-4</v>
      </c>
      <c r="U81" s="42">
        <v>0</v>
      </c>
      <c r="V81" s="40" t="s">
        <v>6</v>
      </c>
    </row>
    <row r="82" spans="2:22" x14ac:dyDescent="0.2">
      <c r="B82" s="40" t="s">
        <v>265</v>
      </c>
      <c r="C82" s="41">
        <v>1132505</v>
      </c>
      <c r="D82" s="40" t="s">
        <v>125</v>
      </c>
      <c r="E82" s="40" t="s">
        <v>170</v>
      </c>
      <c r="F82" s="41">
        <v>510216054</v>
      </c>
      <c r="G82" s="40" t="s">
        <v>189</v>
      </c>
      <c r="H82" s="40" t="s">
        <v>218</v>
      </c>
      <c r="I82" s="40" t="s">
        <v>87</v>
      </c>
      <c r="J82" s="40" t="s">
        <v>6</v>
      </c>
      <c r="K82" s="43">
        <v>2.13</v>
      </c>
      <c r="L82" s="40" t="s">
        <v>88</v>
      </c>
      <c r="M82" s="42">
        <v>1.7500000000000002E-2</v>
      </c>
      <c r="N82" s="42">
        <v>1.2200000000000001E-2</v>
      </c>
      <c r="O82" s="43">
        <v>0.31</v>
      </c>
      <c r="P82" s="43">
        <v>101.3</v>
      </c>
      <c r="Q82" s="43">
        <v>0</v>
      </c>
      <c r="R82" s="43">
        <v>0</v>
      </c>
      <c r="S82" s="42">
        <v>0</v>
      </c>
      <c r="T82" s="42">
        <v>0</v>
      </c>
      <c r="U82" s="42">
        <v>0</v>
      </c>
      <c r="V82" s="40" t="s">
        <v>6</v>
      </c>
    </row>
    <row r="83" spans="2:22" x14ac:dyDescent="0.2">
      <c r="B83" s="40" t="s">
        <v>266</v>
      </c>
      <c r="C83" s="41">
        <v>1141951</v>
      </c>
      <c r="D83" s="40" t="s">
        <v>125</v>
      </c>
      <c r="E83" s="40" t="s">
        <v>170</v>
      </c>
      <c r="F83" s="41">
        <v>514892801</v>
      </c>
      <c r="G83" s="40" t="s">
        <v>267</v>
      </c>
      <c r="H83" s="40" t="s">
        <v>218</v>
      </c>
      <c r="I83" s="40" t="s">
        <v>87</v>
      </c>
      <c r="J83" s="40" t="s">
        <v>6</v>
      </c>
      <c r="K83" s="43">
        <v>3.98</v>
      </c>
      <c r="L83" s="40" t="s">
        <v>88</v>
      </c>
      <c r="M83" s="42">
        <v>2.6200000000000001E-2</v>
      </c>
      <c r="N83" s="42">
        <v>2.64E-2</v>
      </c>
      <c r="O83" s="43">
        <v>4389.7</v>
      </c>
      <c r="P83" s="43">
        <v>100.6</v>
      </c>
      <c r="Q83" s="43">
        <v>0</v>
      </c>
      <c r="R83" s="43">
        <v>4.42</v>
      </c>
      <c r="S83" s="42">
        <v>0</v>
      </c>
      <c r="T83" s="42">
        <v>1E-4</v>
      </c>
      <c r="U83" s="42">
        <v>0</v>
      </c>
      <c r="V83" s="40" t="s">
        <v>6</v>
      </c>
    </row>
    <row r="84" spans="2:22" x14ac:dyDescent="0.2">
      <c r="B84" s="40" t="s">
        <v>268</v>
      </c>
      <c r="C84" s="41">
        <v>3130390</v>
      </c>
      <c r="D84" s="40" t="s">
        <v>125</v>
      </c>
      <c r="E84" s="40" t="s">
        <v>170</v>
      </c>
      <c r="F84" s="41">
        <v>520037540</v>
      </c>
      <c r="G84" s="40" t="s">
        <v>217</v>
      </c>
      <c r="H84" s="40" t="s">
        <v>223</v>
      </c>
      <c r="I84" s="40" t="s">
        <v>87</v>
      </c>
      <c r="J84" s="40" t="s">
        <v>6</v>
      </c>
      <c r="K84" s="43">
        <v>5.0199999999999996</v>
      </c>
      <c r="L84" s="40" t="s">
        <v>88</v>
      </c>
      <c r="M84" s="42">
        <v>1.4999999999999999E-2</v>
      </c>
      <c r="N84" s="42">
        <v>9.1000000000000004E-3</v>
      </c>
      <c r="O84" s="43">
        <v>1820000</v>
      </c>
      <c r="P84" s="43">
        <v>107.2</v>
      </c>
      <c r="Q84" s="43">
        <v>0</v>
      </c>
      <c r="R84" s="43">
        <v>1951.04</v>
      </c>
      <c r="S84" s="42">
        <v>3.2000000000000002E-3</v>
      </c>
      <c r="T84" s="42">
        <v>3.5400000000000001E-2</v>
      </c>
      <c r="U84" s="42">
        <v>4.8999999999999998E-3</v>
      </c>
      <c r="V84" s="40" t="s">
        <v>6</v>
      </c>
    </row>
    <row r="85" spans="2:22" x14ac:dyDescent="0.2">
      <c r="B85" s="40" t="s">
        <v>269</v>
      </c>
      <c r="C85" s="41">
        <v>2590388</v>
      </c>
      <c r="D85" s="40" t="s">
        <v>125</v>
      </c>
      <c r="E85" s="40" t="s">
        <v>170</v>
      </c>
      <c r="F85" s="41">
        <v>520036658</v>
      </c>
      <c r="G85" s="40" t="s">
        <v>189</v>
      </c>
      <c r="H85" s="40" t="s">
        <v>223</v>
      </c>
      <c r="I85" s="40" t="s">
        <v>87</v>
      </c>
      <c r="J85" s="40" t="s">
        <v>6</v>
      </c>
      <c r="K85" s="43">
        <v>1.21</v>
      </c>
      <c r="L85" s="40" t="s">
        <v>88</v>
      </c>
      <c r="M85" s="42">
        <v>5.8999999999999997E-2</v>
      </c>
      <c r="N85" s="42">
        <v>2.5999999999999999E-2</v>
      </c>
      <c r="O85" s="43">
        <v>1858691.76</v>
      </c>
      <c r="P85" s="43">
        <v>105.5</v>
      </c>
      <c r="Q85" s="43">
        <v>0</v>
      </c>
      <c r="R85" s="43">
        <v>1960.92</v>
      </c>
      <c r="S85" s="42">
        <v>2.3E-3</v>
      </c>
      <c r="T85" s="42">
        <v>3.5499999999999997E-2</v>
      </c>
      <c r="U85" s="42">
        <v>4.8999999999999998E-3</v>
      </c>
      <c r="V85" s="40" t="s">
        <v>6</v>
      </c>
    </row>
    <row r="86" spans="2:22" x14ac:dyDescent="0.2">
      <c r="B86" s="40" t="s">
        <v>270</v>
      </c>
      <c r="C86" s="41">
        <v>5760301</v>
      </c>
      <c r="D86" s="40" t="s">
        <v>125</v>
      </c>
      <c r="E86" s="40" t="s">
        <v>170</v>
      </c>
      <c r="F86" s="41">
        <v>520028010</v>
      </c>
      <c r="G86" s="40" t="s">
        <v>234</v>
      </c>
      <c r="H86" s="40" t="s">
        <v>223</v>
      </c>
      <c r="I86" s="40" t="s">
        <v>87</v>
      </c>
      <c r="J86" s="40" t="s">
        <v>6</v>
      </c>
      <c r="K86" s="43">
        <v>3.74</v>
      </c>
      <c r="L86" s="40" t="s">
        <v>88</v>
      </c>
      <c r="M86" s="42">
        <v>2.1999999999999999E-2</v>
      </c>
      <c r="N86" s="42">
        <v>2.98E-2</v>
      </c>
      <c r="O86" s="43">
        <v>816394</v>
      </c>
      <c r="P86" s="43">
        <v>97.77</v>
      </c>
      <c r="Q86" s="43">
        <v>0</v>
      </c>
      <c r="R86" s="43">
        <v>798.19</v>
      </c>
      <c r="S86" s="42">
        <v>5.9999999999999995E-4</v>
      </c>
      <c r="T86" s="42">
        <v>1.4500000000000001E-2</v>
      </c>
      <c r="U86" s="42">
        <v>2E-3</v>
      </c>
      <c r="V86" s="40" t="s">
        <v>6</v>
      </c>
    </row>
    <row r="87" spans="2:22" x14ac:dyDescent="0.2">
      <c r="B87" s="40" t="s">
        <v>271</v>
      </c>
      <c r="C87" s="41">
        <v>1180355</v>
      </c>
      <c r="D87" s="40" t="s">
        <v>125</v>
      </c>
      <c r="E87" s="40" t="s">
        <v>170</v>
      </c>
      <c r="F87" s="41">
        <v>514401702</v>
      </c>
      <c r="G87" s="40" t="s">
        <v>189</v>
      </c>
      <c r="H87" s="40" t="s">
        <v>230</v>
      </c>
      <c r="I87" s="40" t="s">
        <v>87</v>
      </c>
      <c r="J87" s="40" t="s">
        <v>6</v>
      </c>
      <c r="K87" s="43">
        <v>5.2</v>
      </c>
      <c r="L87" s="40" t="s">
        <v>88</v>
      </c>
      <c r="M87" s="42">
        <v>2.5000000000000001E-2</v>
      </c>
      <c r="N87" s="42">
        <v>3.6900000000000002E-2</v>
      </c>
      <c r="O87" s="43">
        <v>2000000</v>
      </c>
      <c r="P87" s="43">
        <v>94.4</v>
      </c>
      <c r="Q87" s="43">
        <v>0</v>
      </c>
      <c r="R87" s="43">
        <v>1888</v>
      </c>
      <c r="S87" s="42">
        <v>2.3E-3</v>
      </c>
      <c r="T87" s="42">
        <v>3.4200000000000001E-2</v>
      </c>
      <c r="U87" s="42">
        <v>4.7000000000000002E-3</v>
      </c>
      <c r="V87" s="40" t="s">
        <v>6</v>
      </c>
    </row>
    <row r="88" spans="2:22" x14ac:dyDescent="0.2">
      <c r="B88" s="40" t="s">
        <v>272</v>
      </c>
      <c r="C88" s="41">
        <v>1161785</v>
      </c>
      <c r="D88" s="40" t="s">
        <v>125</v>
      </c>
      <c r="E88" s="40" t="s">
        <v>170</v>
      </c>
      <c r="F88" s="41">
        <v>512607888</v>
      </c>
      <c r="G88" s="40" t="s">
        <v>273</v>
      </c>
      <c r="H88" s="40" t="s">
        <v>274</v>
      </c>
      <c r="I88" s="40" t="s">
        <v>173</v>
      </c>
      <c r="J88" s="40" t="s">
        <v>6</v>
      </c>
      <c r="K88" s="43">
        <v>4.4800000000000004</v>
      </c>
      <c r="L88" s="40" t="s">
        <v>88</v>
      </c>
      <c r="M88" s="42">
        <v>2.6599999999999999E-2</v>
      </c>
      <c r="N88" s="42">
        <v>4.1799999999999997E-2</v>
      </c>
      <c r="O88" s="43">
        <v>0.51</v>
      </c>
      <c r="P88" s="43">
        <v>93.87</v>
      </c>
      <c r="Q88" s="43">
        <v>0</v>
      </c>
      <c r="R88" s="43">
        <v>0</v>
      </c>
      <c r="S88" s="42">
        <v>0</v>
      </c>
      <c r="T88" s="42">
        <v>0</v>
      </c>
      <c r="U88" s="42">
        <v>0</v>
      </c>
      <c r="V88" s="40" t="s">
        <v>6</v>
      </c>
    </row>
    <row r="89" spans="2:22" x14ac:dyDescent="0.2">
      <c r="B89" s="40" t="s">
        <v>275</v>
      </c>
      <c r="C89" s="41">
        <v>6390348</v>
      </c>
      <c r="D89" s="40" t="s">
        <v>125</v>
      </c>
      <c r="E89" s="40" t="s">
        <v>170</v>
      </c>
      <c r="F89" s="41">
        <v>520023896</v>
      </c>
      <c r="G89" s="40" t="s">
        <v>234</v>
      </c>
      <c r="H89" s="40" t="s">
        <v>235</v>
      </c>
      <c r="I89" s="40" t="s">
        <v>87</v>
      </c>
      <c r="J89" s="40" t="s">
        <v>6</v>
      </c>
      <c r="K89" s="43">
        <v>2.56</v>
      </c>
      <c r="L89" s="40" t="s">
        <v>88</v>
      </c>
      <c r="M89" s="42">
        <v>4.8000000000000001E-2</v>
      </c>
      <c r="N89" s="42">
        <v>3.8100000000000002E-2</v>
      </c>
      <c r="O89" s="43">
        <v>364195.8</v>
      </c>
      <c r="P89" s="43">
        <v>103.81</v>
      </c>
      <c r="Q89" s="43">
        <v>0</v>
      </c>
      <c r="R89" s="43">
        <v>378.07</v>
      </c>
      <c r="S89" s="42">
        <v>2.9999999999999997E-4</v>
      </c>
      <c r="T89" s="42">
        <v>6.7999999999999996E-3</v>
      </c>
      <c r="U89" s="42">
        <v>8.9999999999999998E-4</v>
      </c>
      <c r="V89" s="40" t="s">
        <v>6</v>
      </c>
    </row>
    <row r="90" spans="2:22" x14ac:dyDescent="0.2">
      <c r="B90" s="40" t="s">
        <v>276</v>
      </c>
      <c r="C90" s="41">
        <v>1143304</v>
      </c>
      <c r="D90" s="40" t="s">
        <v>125</v>
      </c>
      <c r="E90" s="40" t="s">
        <v>170</v>
      </c>
      <c r="F90" s="41">
        <v>1841580</v>
      </c>
      <c r="G90" s="40" t="s">
        <v>217</v>
      </c>
      <c r="H90" s="40" t="s">
        <v>237</v>
      </c>
      <c r="I90" s="40" t="s">
        <v>127</v>
      </c>
      <c r="J90" s="40" t="s">
        <v>6</v>
      </c>
      <c r="K90" s="43">
        <v>2.33</v>
      </c>
      <c r="L90" s="40" t="s">
        <v>88</v>
      </c>
      <c r="M90" s="42">
        <v>7.0000000000000007E-2</v>
      </c>
      <c r="N90" s="42">
        <v>2.0000000000000001E-4</v>
      </c>
      <c r="O90" s="43">
        <v>95752.5</v>
      </c>
      <c r="P90" s="43">
        <v>1</v>
      </c>
      <c r="Q90" s="43">
        <v>0</v>
      </c>
      <c r="R90" s="43">
        <v>0.96</v>
      </c>
      <c r="S90" s="42">
        <v>1.1999999999999999E-3</v>
      </c>
      <c r="T90" s="42">
        <v>0</v>
      </c>
      <c r="U90" s="42">
        <v>0</v>
      </c>
      <c r="V90" s="40" t="s">
        <v>6</v>
      </c>
    </row>
    <row r="91" spans="2:22" x14ac:dyDescent="0.2">
      <c r="B91" s="40" t="s">
        <v>277</v>
      </c>
      <c r="C91" s="41">
        <v>1181502</v>
      </c>
      <c r="D91" s="40" t="s">
        <v>125</v>
      </c>
      <c r="E91" s="40" t="s">
        <v>170</v>
      </c>
      <c r="F91" s="41">
        <v>513605519</v>
      </c>
      <c r="G91" s="40" t="s">
        <v>278</v>
      </c>
      <c r="H91" s="40" t="s">
        <v>237</v>
      </c>
      <c r="I91" s="40" t="s">
        <v>127</v>
      </c>
      <c r="J91" s="40" t="s">
        <v>6</v>
      </c>
      <c r="K91" s="43">
        <v>3.52</v>
      </c>
      <c r="L91" s="40" t="s">
        <v>88</v>
      </c>
      <c r="M91" s="42">
        <v>3.9E-2</v>
      </c>
      <c r="N91" s="42">
        <v>4.3499999999999997E-2</v>
      </c>
      <c r="O91" s="43">
        <v>30000</v>
      </c>
      <c r="P91" s="43">
        <v>100.1</v>
      </c>
      <c r="Q91" s="43">
        <v>0</v>
      </c>
      <c r="R91" s="43">
        <v>30.03</v>
      </c>
      <c r="S91" s="42">
        <v>2.0000000000000001E-4</v>
      </c>
      <c r="T91" s="42">
        <v>5.0000000000000001E-4</v>
      </c>
      <c r="U91" s="42">
        <v>1E-4</v>
      </c>
      <c r="V91" s="40" t="s">
        <v>6</v>
      </c>
    </row>
    <row r="92" spans="2:22" x14ac:dyDescent="0.2">
      <c r="B92" s="1" t="s">
        <v>162</v>
      </c>
      <c r="C92" s="1" t="s">
        <v>6</v>
      </c>
      <c r="D92" s="1" t="s">
        <v>6</v>
      </c>
      <c r="E92" s="1" t="s">
        <v>6</v>
      </c>
      <c r="F92" s="1" t="s">
        <v>6</v>
      </c>
      <c r="G92" s="1" t="s">
        <v>6</v>
      </c>
      <c r="H92" s="1" t="s">
        <v>6</v>
      </c>
      <c r="I92" s="1" t="s">
        <v>6</v>
      </c>
      <c r="J92" s="1" t="s">
        <v>6</v>
      </c>
      <c r="K92" s="39">
        <v>3.94</v>
      </c>
      <c r="L92" s="1" t="s">
        <v>6</v>
      </c>
      <c r="M92" s="38">
        <v>4.4999999999999998E-2</v>
      </c>
      <c r="N92" s="38">
        <v>4.9799999999999997E-2</v>
      </c>
      <c r="O92" s="39">
        <v>1430317.3</v>
      </c>
      <c r="P92" s="1" t="s">
        <v>6</v>
      </c>
      <c r="Q92" s="39">
        <v>0</v>
      </c>
      <c r="R92" s="39">
        <v>1286.6500000000001</v>
      </c>
      <c r="S92" s="1" t="s">
        <v>6</v>
      </c>
      <c r="T92" s="38">
        <v>2.3300000000000001E-2</v>
      </c>
      <c r="U92" s="38">
        <v>3.2000000000000002E-3</v>
      </c>
      <c r="V92" s="1" t="s">
        <v>6</v>
      </c>
    </row>
    <row r="93" spans="2:22" x14ac:dyDescent="0.2">
      <c r="B93" s="40" t="s">
        <v>279</v>
      </c>
      <c r="C93" s="41">
        <v>1140417</v>
      </c>
      <c r="D93" s="40" t="s">
        <v>125</v>
      </c>
      <c r="E93" s="40" t="s">
        <v>170</v>
      </c>
      <c r="F93" s="41">
        <v>510119068</v>
      </c>
      <c r="G93" s="40" t="s">
        <v>259</v>
      </c>
      <c r="H93" s="40" t="s">
        <v>218</v>
      </c>
      <c r="I93" s="40" t="s">
        <v>87</v>
      </c>
      <c r="J93" s="40" t="s">
        <v>6</v>
      </c>
      <c r="K93" s="43">
        <v>2.13</v>
      </c>
      <c r="L93" s="40" t="s">
        <v>88</v>
      </c>
      <c r="M93" s="42">
        <v>3.9E-2</v>
      </c>
      <c r="N93" s="42">
        <v>4.1599999999999998E-2</v>
      </c>
      <c r="O93" s="43">
        <v>344000</v>
      </c>
      <c r="P93" s="43">
        <v>87.7</v>
      </c>
      <c r="Q93" s="43">
        <v>0</v>
      </c>
      <c r="R93" s="43">
        <v>301.69</v>
      </c>
      <c r="S93" s="42">
        <v>2.2000000000000001E-3</v>
      </c>
      <c r="T93" s="42">
        <v>5.4999999999999997E-3</v>
      </c>
      <c r="U93" s="42">
        <v>8.0000000000000004E-4</v>
      </c>
      <c r="V93" s="40" t="s">
        <v>6</v>
      </c>
    </row>
    <row r="94" spans="2:22" x14ac:dyDescent="0.2">
      <c r="B94" s="40" t="s">
        <v>280</v>
      </c>
      <c r="C94" s="41">
        <v>1143593</v>
      </c>
      <c r="D94" s="40" t="s">
        <v>125</v>
      </c>
      <c r="E94" s="40" t="s">
        <v>170</v>
      </c>
      <c r="F94" s="41">
        <v>515334662</v>
      </c>
      <c r="G94" s="40" t="s">
        <v>281</v>
      </c>
      <c r="H94" s="40" t="s">
        <v>263</v>
      </c>
      <c r="I94" s="40" t="s">
        <v>173</v>
      </c>
      <c r="J94" s="40" t="s">
        <v>6</v>
      </c>
      <c r="K94" s="43">
        <v>4.5</v>
      </c>
      <c r="L94" s="40" t="s">
        <v>88</v>
      </c>
      <c r="M94" s="42">
        <v>4.6899999999999997E-2</v>
      </c>
      <c r="N94" s="42">
        <v>5.2299999999999999E-2</v>
      </c>
      <c r="O94" s="43">
        <v>1086317.3</v>
      </c>
      <c r="P94" s="43">
        <v>90.67</v>
      </c>
      <c r="Q94" s="43">
        <v>0</v>
      </c>
      <c r="R94" s="43">
        <v>984.96</v>
      </c>
      <c r="S94" s="42">
        <v>8.0000000000000004E-4</v>
      </c>
      <c r="T94" s="42">
        <v>1.7899999999999999E-2</v>
      </c>
      <c r="U94" s="42">
        <v>2.5000000000000001E-3</v>
      </c>
      <c r="V94" s="40" t="s">
        <v>6</v>
      </c>
    </row>
    <row r="95" spans="2:22" x14ac:dyDescent="0.2">
      <c r="B95" s="1" t="s">
        <v>282</v>
      </c>
      <c r="C95" s="1" t="s">
        <v>6</v>
      </c>
      <c r="D95" s="1" t="s">
        <v>6</v>
      </c>
      <c r="E95" s="1" t="s">
        <v>6</v>
      </c>
      <c r="F95" s="1" t="s">
        <v>6</v>
      </c>
      <c r="G95" s="1" t="s">
        <v>6</v>
      </c>
      <c r="H95" s="1" t="s">
        <v>6</v>
      </c>
      <c r="I95" s="1" t="s">
        <v>6</v>
      </c>
      <c r="J95" s="1" t="s">
        <v>6</v>
      </c>
      <c r="K95" s="39">
        <v>0</v>
      </c>
      <c r="L95" s="1" t="s">
        <v>6</v>
      </c>
      <c r="M95" s="38">
        <v>0</v>
      </c>
      <c r="N95" s="38">
        <v>0</v>
      </c>
      <c r="O95" s="39">
        <v>0</v>
      </c>
      <c r="P95" s="1" t="s">
        <v>6</v>
      </c>
      <c r="Q95" s="39">
        <v>0</v>
      </c>
      <c r="R95" s="39">
        <v>0</v>
      </c>
      <c r="S95" s="1" t="s">
        <v>6</v>
      </c>
      <c r="T95" s="38">
        <v>0</v>
      </c>
      <c r="U95" s="38">
        <v>0</v>
      </c>
      <c r="V95" s="1" t="s">
        <v>6</v>
      </c>
    </row>
    <row r="96" spans="2:22" x14ac:dyDescent="0.2">
      <c r="B96" s="1" t="s">
        <v>101</v>
      </c>
      <c r="C96" s="1" t="s">
        <v>6</v>
      </c>
      <c r="D96" s="1" t="s">
        <v>6</v>
      </c>
      <c r="E96" s="1" t="s">
        <v>6</v>
      </c>
      <c r="F96" s="1" t="s">
        <v>6</v>
      </c>
      <c r="G96" s="1" t="s">
        <v>6</v>
      </c>
      <c r="H96" s="1" t="s">
        <v>6</v>
      </c>
      <c r="I96" s="1" t="s">
        <v>6</v>
      </c>
      <c r="J96" s="1" t="s">
        <v>6</v>
      </c>
      <c r="K96" s="39">
        <v>4.3099999999999996</v>
      </c>
      <c r="L96" s="1" t="s">
        <v>6</v>
      </c>
      <c r="M96" s="38">
        <v>5.3199999999999997E-2</v>
      </c>
      <c r="N96" s="38">
        <v>4.7800000000000002E-2</v>
      </c>
      <c r="O96" s="39">
        <v>130456.85</v>
      </c>
      <c r="P96" s="1" t="s">
        <v>6</v>
      </c>
      <c r="Q96" s="39">
        <v>0</v>
      </c>
      <c r="R96" s="39">
        <v>437.72</v>
      </c>
      <c r="S96" s="1" t="s">
        <v>6</v>
      </c>
      <c r="T96" s="38">
        <v>7.9000000000000008E-3</v>
      </c>
      <c r="U96" s="38">
        <v>1.1000000000000001E-3</v>
      </c>
      <c r="V96" s="1" t="s">
        <v>6</v>
      </c>
    </row>
    <row r="97" spans="2:22" x14ac:dyDescent="0.2">
      <c r="B97" s="1" t="s">
        <v>164</v>
      </c>
      <c r="C97" s="1" t="s">
        <v>6</v>
      </c>
      <c r="D97" s="1" t="s">
        <v>6</v>
      </c>
      <c r="E97" s="1" t="s">
        <v>6</v>
      </c>
      <c r="F97" s="1" t="s">
        <v>6</v>
      </c>
      <c r="G97" s="1" t="s">
        <v>6</v>
      </c>
      <c r="H97" s="1" t="s">
        <v>6</v>
      </c>
      <c r="I97" s="1" t="s">
        <v>6</v>
      </c>
      <c r="J97" s="1" t="s">
        <v>6</v>
      </c>
      <c r="K97" s="39">
        <v>0</v>
      </c>
      <c r="L97" s="1" t="s">
        <v>6</v>
      </c>
      <c r="M97" s="38">
        <v>0</v>
      </c>
      <c r="N97" s="38">
        <v>0</v>
      </c>
      <c r="O97" s="39">
        <v>0</v>
      </c>
      <c r="P97" s="1" t="s">
        <v>6</v>
      </c>
      <c r="Q97" s="39">
        <v>0</v>
      </c>
      <c r="R97" s="39">
        <v>0</v>
      </c>
      <c r="S97" s="1" t="s">
        <v>6</v>
      </c>
      <c r="T97" s="38">
        <v>0</v>
      </c>
      <c r="U97" s="38">
        <v>0</v>
      </c>
      <c r="V97" s="1" t="s">
        <v>6</v>
      </c>
    </row>
    <row r="98" spans="2:22" x14ac:dyDescent="0.2">
      <c r="B98" s="1" t="s">
        <v>163</v>
      </c>
      <c r="C98" s="1" t="s">
        <v>6</v>
      </c>
      <c r="D98" s="1" t="s">
        <v>6</v>
      </c>
      <c r="E98" s="1" t="s">
        <v>6</v>
      </c>
      <c r="F98" s="1" t="s">
        <v>6</v>
      </c>
      <c r="G98" s="1" t="s">
        <v>6</v>
      </c>
      <c r="H98" s="1" t="s">
        <v>6</v>
      </c>
      <c r="I98" s="1" t="s">
        <v>6</v>
      </c>
      <c r="J98" s="1" t="s">
        <v>6</v>
      </c>
      <c r="K98" s="39">
        <v>4.3099999999999996</v>
      </c>
      <c r="L98" s="1" t="s">
        <v>6</v>
      </c>
      <c r="M98" s="38">
        <v>5.3199999999999997E-2</v>
      </c>
      <c r="N98" s="38">
        <v>4.7800000000000002E-2</v>
      </c>
      <c r="O98" s="39">
        <v>130456.85</v>
      </c>
      <c r="P98" s="1" t="s">
        <v>6</v>
      </c>
      <c r="Q98" s="39">
        <v>0</v>
      </c>
      <c r="R98" s="39">
        <v>437.72</v>
      </c>
      <c r="S98" s="1" t="s">
        <v>6</v>
      </c>
      <c r="T98" s="38">
        <v>7.9000000000000008E-3</v>
      </c>
      <c r="U98" s="38">
        <v>1.1000000000000001E-3</v>
      </c>
      <c r="V98" s="1" t="s">
        <v>6</v>
      </c>
    </row>
    <row r="99" spans="2:22" x14ac:dyDescent="0.2">
      <c r="B99" s="40" t="s">
        <v>283</v>
      </c>
      <c r="C99" s="40" t="s">
        <v>284</v>
      </c>
      <c r="D99" s="40" t="s">
        <v>170</v>
      </c>
      <c r="E99" s="40" t="s">
        <v>285</v>
      </c>
      <c r="F99" s="41">
        <v>91522</v>
      </c>
      <c r="G99" s="40" t="s">
        <v>286</v>
      </c>
      <c r="H99" s="40" t="s">
        <v>287</v>
      </c>
      <c r="I99" s="40" t="s">
        <v>288</v>
      </c>
      <c r="J99" s="40" t="s">
        <v>6</v>
      </c>
      <c r="K99" s="43">
        <v>4.3899999999999997</v>
      </c>
      <c r="L99" s="40" t="s">
        <v>48</v>
      </c>
      <c r="M99" s="42">
        <v>5.62E-2</v>
      </c>
      <c r="N99" s="42">
        <v>4.8899999999999999E-2</v>
      </c>
      <c r="O99" s="43">
        <v>100000</v>
      </c>
      <c r="P99" s="43">
        <v>107.13</v>
      </c>
      <c r="Q99" s="43">
        <v>0</v>
      </c>
      <c r="R99" s="43">
        <v>340.26</v>
      </c>
      <c r="S99" s="42">
        <v>1E-4</v>
      </c>
      <c r="T99" s="42">
        <v>6.1999999999999998E-3</v>
      </c>
      <c r="U99" s="42">
        <v>8.0000000000000004E-4</v>
      </c>
      <c r="V99" s="41">
        <v>71402515</v>
      </c>
    </row>
    <row r="100" spans="2:22" x14ac:dyDescent="0.2">
      <c r="B100" s="40" t="s">
        <v>289</v>
      </c>
      <c r="C100" s="40" t="s">
        <v>290</v>
      </c>
      <c r="D100" s="40" t="s">
        <v>170</v>
      </c>
      <c r="E100" s="40" t="s">
        <v>285</v>
      </c>
      <c r="F100" s="41">
        <v>93028</v>
      </c>
      <c r="G100" s="40" t="s">
        <v>291</v>
      </c>
      <c r="H100" s="40" t="s">
        <v>292</v>
      </c>
      <c r="I100" s="40" t="s">
        <v>293</v>
      </c>
      <c r="J100" s="40" t="s">
        <v>6</v>
      </c>
      <c r="K100" s="43">
        <v>4.0199999999999996</v>
      </c>
      <c r="L100" s="40" t="s">
        <v>48</v>
      </c>
      <c r="M100" s="42">
        <v>4.2500000000000003E-2</v>
      </c>
      <c r="N100" s="42">
        <v>4.41E-2</v>
      </c>
      <c r="O100" s="43">
        <v>30456.85</v>
      </c>
      <c r="P100" s="43">
        <v>100.75</v>
      </c>
      <c r="Q100" s="43">
        <v>0</v>
      </c>
      <c r="R100" s="43">
        <v>97.46</v>
      </c>
      <c r="S100" s="42">
        <v>0</v>
      </c>
      <c r="T100" s="42">
        <v>1.8E-3</v>
      </c>
      <c r="U100" s="42">
        <v>2.0000000000000001E-4</v>
      </c>
      <c r="V100" s="41">
        <v>60414844</v>
      </c>
    </row>
    <row r="101" spans="2:22" x14ac:dyDescent="0.2">
      <c r="B101" s="36" t="s">
        <v>103</v>
      </c>
    </row>
    <row r="102" spans="2:22" x14ac:dyDescent="0.2">
      <c r="B102" s="36" t="s">
        <v>149</v>
      </c>
    </row>
    <row r="103" spans="2:22" x14ac:dyDescent="0.2">
      <c r="B103" s="36" t="s">
        <v>150</v>
      </c>
    </row>
    <row r="104" spans="2:22" x14ac:dyDescent="0.2">
      <c r="B104" s="36" t="s">
        <v>151</v>
      </c>
    </row>
    <row r="105" spans="2:22" x14ac:dyDescent="0.2">
      <c r="B105" s="36" t="s">
        <v>152</v>
      </c>
    </row>
    <row r="106" spans="2:22" x14ac:dyDescent="0.2">
      <c r="B106" s="53" t="s">
        <v>60</v>
      </c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</sheetData>
  <mergeCells count="1">
    <mergeCell ref="B106:V10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132"/>
  <sheetViews>
    <sheetView rightToLeft="1" workbookViewId="0">
      <pane xSplit="2" ySplit="13" topLeftCell="C73" activePane="bottomRight" state="frozen"/>
      <selection pane="topRight" activeCell="C1" sqref="C1"/>
      <selection pane="bottomLeft" activeCell="A14" sqref="A14"/>
      <selection pane="bottomRight" activeCell="B85" sqref="B85"/>
    </sheetView>
  </sheetViews>
  <sheetFormatPr defaultRowHeight="14.25" x14ac:dyDescent="0.2"/>
  <cols>
    <col min="1" max="1" width="3" customWidth="1"/>
    <col min="2" max="2" width="24.75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294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62</v>
      </c>
      <c r="C8" s="1" t="s">
        <v>63</v>
      </c>
      <c r="D8" s="1" t="s">
        <v>106</v>
      </c>
      <c r="E8" s="1" t="s">
        <v>154</v>
      </c>
      <c r="F8" s="1" t="s">
        <v>64</v>
      </c>
      <c r="G8" s="1" t="s">
        <v>155</v>
      </c>
      <c r="H8" s="1" t="s">
        <v>67</v>
      </c>
      <c r="I8" s="3" t="s">
        <v>109</v>
      </c>
      <c r="J8" s="3" t="s">
        <v>110</v>
      </c>
      <c r="K8" s="3" t="s">
        <v>111</v>
      </c>
      <c r="L8" s="1" t="s">
        <v>70</v>
      </c>
      <c r="M8" s="1" t="s">
        <v>156</v>
      </c>
      <c r="N8" s="1" t="s">
        <v>71</v>
      </c>
      <c r="O8" s="1" t="s">
        <v>113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115</v>
      </c>
      <c r="J9" s="1" t="s">
        <v>6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6</v>
      </c>
    </row>
    <row r="11" spans="2:16" x14ac:dyDescent="0.2">
      <c r="B11" s="1" t="s">
        <v>295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f>I12+I78</f>
        <v>6482963.1299999999</v>
      </c>
      <c r="J11" s="1" t="s">
        <v>6</v>
      </c>
      <c r="K11" s="39">
        <f>K12+K78</f>
        <v>150.19</v>
      </c>
      <c r="L11" s="39">
        <f>L12+L78</f>
        <v>110348.6</v>
      </c>
      <c r="M11" s="1" t="s">
        <v>6</v>
      </c>
      <c r="N11" s="38">
        <f>L11/$L$11</f>
        <v>1</v>
      </c>
      <c r="O11" s="38">
        <f>L11/'סכום נכסי הקרן'!$C$42</f>
        <v>0.2768029974470087</v>
      </c>
      <c r="P11" s="1" t="s">
        <v>6</v>
      </c>
    </row>
    <row r="12" spans="2:16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6162267.1299999999</v>
      </c>
      <c r="J12" s="1" t="s">
        <v>6</v>
      </c>
      <c r="K12" s="39">
        <v>150.09</v>
      </c>
      <c r="L12" s="39">
        <v>77103.8</v>
      </c>
      <c r="M12" s="1" t="s">
        <v>6</v>
      </c>
      <c r="N12" s="38">
        <f t="shared" ref="N12:N75" si="0">L12/$L$11</f>
        <v>0.69872929969206676</v>
      </c>
      <c r="O12" s="38">
        <f>L12/'סכום נכסי הקרן'!$C$42</f>
        <v>0.19341036455881333</v>
      </c>
      <c r="P12" s="1" t="s">
        <v>6</v>
      </c>
    </row>
    <row r="13" spans="2:16" x14ac:dyDescent="0.2">
      <c r="B13" s="1" t="s">
        <v>296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1404399.75</v>
      </c>
      <c r="J13" s="1" t="s">
        <v>6</v>
      </c>
      <c r="K13" s="39">
        <v>135.35</v>
      </c>
      <c r="L13" s="39">
        <v>43149.65</v>
      </c>
      <c r="M13" s="1" t="s">
        <v>6</v>
      </c>
      <c r="N13" s="44">
        <f t="shared" si="0"/>
        <v>0.39103033477542987</v>
      </c>
      <c r="O13" s="44">
        <f>L13/'סכום נכסי הקרן'!$C$42</f>
        <v>0.10823836875854627</v>
      </c>
      <c r="P13" s="1" t="s">
        <v>6</v>
      </c>
    </row>
    <row r="14" spans="2:16" x14ac:dyDescent="0.2">
      <c r="B14" s="40" t="s">
        <v>297</v>
      </c>
      <c r="C14" s="41">
        <v>1081124</v>
      </c>
      <c r="D14" s="40" t="s">
        <v>125</v>
      </c>
      <c r="E14" s="40" t="s">
        <v>170</v>
      </c>
      <c r="F14" s="41">
        <v>520043027</v>
      </c>
      <c r="G14" s="40" t="s">
        <v>298</v>
      </c>
      <c r="H14" s="40" t="s">
        <v>88</v>
      </c>
      <c r="I14" s="43">
        <v>5641.01</v>
      </c>
      <c r="J14" s="43">
        <v>70000</v>
      </c>
      <c r="K14" s="43">
        <v>0</v>
      </c>
      <c r="L14" s="43">
        <v>3948.71</v>
      </c>
      <c r="M14" s="42">
        <v>1E-4</v>
      </c>
      <c r="N14" s="42">
        <f t="shared" si="0"/>
        <v>3.5783961010832942E-2</v>
      </c>
      <c r="O14" s="42">
        <f>L14/'סכום נכסי הקרן'!$C$42</f>
        <v>9.9051076683254486E-3</v>
      </c>
      <c r="P14" s="40" t="s">
        <v>6</v>
      </c>
    </row>
    <row r="15" spans="2:16" x14ac:dyDescent="0.2">
      <c r="B15" s="40" t="s">
        <v>299</v>
      </c>
      <c r="C15" s="41">
        <v>1084557</v>
      </c>
      <c r="D15" s="40" t="s">
        <v>125</v>
      </c>
      <c r="E15" s="40" t="s">
        <v>170</v>
      </c>
      <c r="F15" s="41">
        <v>511812463</v>
      </c>
      <c r="G15" s="40" t="s">
        <v>300</v>
      </c>
      <c r="H15" s="40" t="s">
        <v>88</v>
      </c>
      <c r="I15" s="43">
        <v>6500</v>
      </c>
      <c r="J15" s="43">
        <v>34890</v>
      </c>
      <c r="K15" s="43">
        <v>0</v>
      </c>
      <c r="L15" s="43">
        <v>2267.85</v>
      </c>
      <c r="M15" s="42">
        <v>2.0000000000000001E-4</v>
      </c>
      <c r="N15" s="42">
        <f t="shared" si="0"/>
        <v>2.0551688014166014E-2</v>
      </c>
      <c r="O15" s="42">
        <f>L15/'סכום נכסי הקרן'!$C$42</f>
        <v>5.6887688449169145E-3</v>
      </c>
      <c r="P15" s="40" t="s">
        <v>6</v>
      </c>
    </row>
    <row r="16" spans="2:16" x14ac:dyDescent="0.2">
      <c r="B16" s="40" t="s">
        <v>301</v>
      </c>
      <c r="C16" s="41">
        <v>273011</v>
      </c>
      <c r="D16" s="40" t="s">
        <v>125</v>
      </c>
      <c r="E16" s="40" t="s">
        <v>170</v>
      </c>
      <c r="F16" s="41">
        <v>520036872</v>
      </c>
      <c r="G16" s="40" t="s">
        <v>302</v>
      </c>
      <c r="H16" s="40" t="s">
        <v>88</v>
      </c>
      <c r="I16" s="43">
        <v>13</v>
      </c>
      <c r="J16" s="43">
        <v>70090</v>
      </c>
      <c r="K16" s="43">
        <v>0</v>
      </c>
      <c r="L16" s="43">
        <v>9.11</v>
      </c>
      <c r="M16" s="42">
        <v>0</v>
      </c>
      <c r="N16" s="42">
        <f t="shared" si="0"/>
        <v>8.2556552597858057E-5</v>
      </c>
      <c r="O16" s="42">
        <f>L16/'סכום נכסי הקרן'!$C$42</f>
        <v>2.2851901217978742E-5</v>
      </c>
      <c r="P16" s="40" t="s">
        <v>6</v>
      </c>
    </row>
    <row r="17" spans="2:16" x14ac:dyDescent="0.2">
      <c r="B17" s="40" t="s">
        <v>303</v>
      </c>
      <c r="C17" s="41">
        <v>1095835</v>
      </c>
      <c r="D17" s="40" t="s">
        <v>125</v>
      </c>
      <c r="E17" s="40" t="s">
        <v>170</v>
      </c>
      <c r="F17" s="41">
        <v>511659401</v>
      </c>
      <c r="G17" s="40" t="s">
        <v>191</v>
      </c>
      <c r="H17" s="40" t="s">
        <v>88</v>
      </c>
      <c r="I17" s="43">
        <v>0.71</v>
      </c>
      <c r="J17" s="43">
        <v>7299</v>
      </c>
      <c r="K17" s="43">
        <v>0</v>
      </c>
      <c r="L17" s="43">
        <v>0.05</v>
      </c>
      <c r="M17" s="42">
        <v>0</v>
      </c>
      <c r="N17" s="42">
        <f t="shared" si="0"/>
        <v>4.5310950931865017E-7</v>
      </c>
      <c r="O17" s="42">
        <f>L17/'סכום נכסי הקרן'!$C$42</f>
        <v>1.254220703511457E-7</v>
      </c>
      <c r="P17" s="40" t="s">
        <v>6</v>
      </c>
    </row>
    <row r="18" spans="2:16" x14ac:dyDescent="0.2">
      <c r="B18" s="40" t="s">
        <v>304</v>
      </c>
      <c r="C18" s="41">
        <v>390013</v>
      </c>
      <c r="D18" s="40" t="s">
        <v>125</v>
      </c>
      <c r="E18" s="40" t="s">
        <v>170</v>
      </c>
      <c r="F18" s="41">
        <v>520038506</v>
      </c>
      <c r="G18" s="40" t="s">
        <v>191</v>
      </c>
      <c r="H18" s="40" t="s">
        <v>88</v>
      </c>
      <c r="I18" s="43">
        <v>65915</v>
      </c>
      <c r="J18" s="43">
        <v>5313</v>
      </c>
      <c r="K18" s="43">
        <v>49.44</v>
      </c>
      <c r="L18" s="43">
        <v>3551.5</v>
      </c>
      <c r="M18" s="42">
        <v>4.0000000000000002E-4</v>
      </c>
      <c r="N18" s="42">
        <f t="shared" si="0"/>
        <v>3.218436844690372E-2</v>
      </c>
      <c r="O18" s="42">
        <f>L18/'סכום נכסי הקרן'!$C$42</f>
        <v>8.9087296570418781E-3</v>
      </c>
      <c r="P18" s="40" t="s">
        <v>6</v>
      </c>
    </row>
    <row r="19" spans="2:16" x14ac:dyDescent="0.2">
      <c r="B19" s="40" t="s">
        <v>305</v>
      </c>
      <c r="C19" s="41">
        <v>1097260</v>
      </c>
      <c r="D19" s="40" t="s">
        <v>125</v>
      </c>
      <c r="E19" s="40" t="s">
        <v>170</v>
      </c>
      <c r="F19" s="41">
        <v>513623314</v>
      </c>
      <c r="G19" s="40" t="s">
        <v>191</v>
      </c>
      <c r="H19" s="40" t="s">
        <v>88</v>
      </c>
      <c r="I19" s="43">
        <v>1828</v>
      </c>
      <c r="J19" s="43">
        <v>49500</v>
      </c>
      <c r="K19" s="43">
        <v>0</v>
      </c>
      <c r="L19" s="43">
        <v>904.86</v>
      </c>
      <c r="M19" s="42">
        <v>1E-4</v>
      </c>
      <c r="N19" s="42">
        <f t="shared" si="0"/>
        <v>8.2000134120414764E-3</v>
      </c>
      <c r="O19" s="42">
        <f>L19/'סכום נכסי הקרן'!$C$42</f>
        <v>2.2697882915587537E-3</v>
      </c>
      <c r="P19" s="40" t="s">
        <v>6</v>
      </c>
    </row>
    <row r="20" spans="2:16" x14ac:dyDescent="0.2">
      <c r="B20" s="40" t="s">
        <v>306</v>
      </c>
      <c r="C20" s="41">
        <v>226019</v>
      </c>
      <c r="D20" s="40" t="s">
        <v>125</v>
      </c>
      <c r="E20" s="40" t="s">
        <v>170</v>
      </c>
      <c r="F20" s="41">
        <v>520024126</v>
      </c>
      <c r="G20" s="40" t="s">
        <v>191</v>
      </c>
      <c r="H20" s="40" t="s">
        <v>88</v>
      </c>
      <c r="I20" s="43">
        <v>105340.63</v>
      </c>
      <c r="J20" s="43">
        <v>1250</v>
      </c>
      <c r="K20" s="43">
        <v>10.47</v>
      </c>
      <c r="L20" s="43">
        <v>1327.22</v>
      </c>
      <c r="M20" s="42">
        <v>1E-4</v>
      </c>
      <c r="N20" s="42">
        <f t="shared" si="0"/>
        <v>1.2027520059157977E-2</v>
      </c>
      <c r="O20" s="42">
        <f>L20/'סכום נכסי הקרן'!$C$42</f>
        <v>3.3292536042289515E-3</v>
      </c>
      <c r="P20" s="40" t="s">
        <v>6</v>
      </c>
    </row>
    <row r="21" spans="2:16" x14ac:dyDescent="0.2">
      <c r="B21" s="40" t="s">
        <v>307</v>
      </c>
      <c r="C21" s="41">
        <v>323014</v>
      </c>
      <c r="D21" s="40" t="s">
        <v>125</v>
      </c>
      <c r="E21" s="40" t="s">
        <v>170</v>
      </c>
      <c r="F21" s="41">
        <v>520037789</v>
      </c>
      <c r="G21" s="40" t="s">
        <v>191</v>
      </c>
      <c r="H21" s="40" t="s">
        <v>88</v>
      </c>
      <c r="I21" s="43">
        <v>7644</v>
      </c>
      <c r="J21" s="43">
        <v>26690</v>
      </c>
      <c r="K21" s="43">
        <v>0</v>
      </c>
      <c r="L21" s="43">
        <v>2040.18</v>
      </c>
      <c r="M21" s="42">
        <v>2.0000000000000001E-4</v>
      </c>
      <c r="N21" s="42">
        <f t="shared" si="0"/>
        <v>1.8488499174434472E-2</v>
      </c>
      <c r="O21" s="42">
        <f>L21/'סכום נכסי הקרן'!$C$42</f>
        <v>5.1176719897800078E-3</v>
      </c>
      <c r="P21" s="40" t="s">
        <v>6</v>
      </c>
    </row>
    <row r="22" spans="2:16" x14ac:dyDescent="0.2">
      <c r="B22" s="40" t="s">
        <v>308</v>
      </c>
      <c r="C22" s="41">
        <v>1119478</v>
      </c>
      <c r="D22" s="40" t="s">
        <v>125</v>
      </c>
      <c r="E22" s="40" t="s">
        <v>170</v>
      </c>
      <c r="F22" s="41">
        <v>510960719</v>
      </c>
      <c r="G22" s="40" t="s">
        <v>191</v>
      </c>
      <c r="H22" s="40" t="s">
        <v>88</v>
      </c>
      <c r="I22" s="43">
        <v>36</v>
      </c>
      <c r="J22" s="43">
        <v>28180</v>
      </c>
      <c r="K22" s="43">
        <v>0</v>
      </c>
      <c r="L22" s="43">
        <v>10.14</v>
      </c>
      <c r="M22" s="42">
        <v>0</v>
      </c>
      <c r="N22" s="42">
        <f t="shared" si="0"/>
        <v>9.1890608489822253E-5</v>
      </c>
      <c r="O22" s="42">
        <f>L22/'סכום נכסי הקרן'!$C$42</f>
        <v>2.5435595867212346E-5</v>
      </c>
      <c r="P22" s="40" t="s">
        <v>6</v>
      </c>
    </row>
    <row r="23" spans="2:16" x14ac:dyDescent="0.2">
      <c r="B23" s="40" t="s">
        <v>309</v>
      </c>
      <c r="C23" s="41">
        <v>739037</v>
      </c>
      <c r="D23" s="40" t="s">
        <v>125</v>
      </c>
      <c r="E23" s="40" t="s">
        <v>170</v>
      </c>
      <c r="F23" s="41">
        <v>520028911</v>
      </c>
      <c r="G23" s="40" t="s">
        <v>234</v>
      </c>
      <c r="H23" s="40" t="s">
        <v>88</v>
      </c>
      <c r="I23" s="43">
        <v>994</v>
      </c>
      <c r="J23" s="43">
        <v>237930</v>
      </c>
      <c r="K23" s="43">
        <v>0</v>
      </c>
      <c r="L23" s="43">
        <v>2365.02</v>
      </c>
      <c r="M23" s="42">
        <v>2.9999999999999997E-4</v>
      </c>
      <c r="N23" s="42">
        <f t="shared" si="0"/>
        <v>2.1432261034575878E-2</v>
      </c>
      <c r="O23" s="42">
        <f>L23/'סכום נכסי הקרן'!$C$42</f>
        <v>5.9325140964373311E-3</v>
      </c>
      <c r="P23" s="40" t="s">
        <v>6</v>
      </c>
    </row>
    <row r="24" spans="2:16" x14ac:dyDescent="0.2">
      <c r="B24" s="40" t="s">
        <v>310</v>
      </c>
      <c r="C24" s="41">
        <v>1134402</v>
      </c>
      <c r="D24" s="40" t="s">
        <v>125</v>
      </c>
      <c r="E24" s="40" t="s">
        <v>170</v>
      </c>
      <c r="F24" s="41">
        <v>880326081</v>
      </c>
      <c r="G24" s="40" t="s">
        <v>311</v>
      </c>
      <c r="H24" s="40" t="s">
        <v>88</v>
      </c>
      <c r="I24" s="43">
        <v>0</v>
      </c>
      <c r="J24" s="43">
        <v>25830</v>
      </c>
      <c r="K24" s="43">
        <v>0</v>
      </c>
      <c r="L24" s="43">
        <v>0</v>
      </c>
      <c r="M24" s="42">
        <v>0</v>
      </c>
      <c r="N24" s="42">
        <f t="shared" si="0"/>
        <v>0</v>
      </c>
      <c r="O24" s="42">
        <f>L24/'סכום נכסי הקרן'!$C$42</f>
        <v>0</v>
      </c>
      <c r="P24" s="40" t="s">
        <v>6</v>
      </c>
    </row>
    <row r="25" spans="2:16" x14ac:dyDescent="0.2">
      <c r="B25" s="40" t="s">
        <v>312</v>
      </c>
      <c r="C25" s="41">
        <v>1123355</v>
      </c>
      <c r="D25" s="40" t="s">
        <v>125</v>
      </c>
      <c r="E25" s="40" t="s">
        <v>170</v>
      </c>
      <c r="F25" s="41">
        <v>513901371</v>
      </c>
      <c r="G25" s="40" t="s">
        <v>311</v>
      </c>
      <c r="H25" s="40" t="s">
        <v>88</v>
      </c>
      <c r="I25" s="43">
        <v>1483.44</v>
      </c>
      <c r="J25" s="43">
        <v>1225</v>
      </c>
      <c r="K25" s="43">
        <v>7.0000000000000007E-2</v>
      </c>
      <c r="L25" s="43">
        <v>18.25</v>
      </c>
      <c r="M25" s="42">
        <v>0</v>
      </c>
      <c r="N25" s="42">
        <f t="shared" si="0"/>
        <v>1.653849709013073E-4</v>
      </c>
      <c r="O25" s="42">
        <f>L25/'סכום נכסי הקרן'!$C$42</f>
        <v>4.5779055678168175E-5</v>
      </c>
      <c r="P25" s="40" t="s">
        <v>6</v>
      </c>
    </row>
    <row r="26" spans="2:16" x14ac:dyDescent="0.2">
      <c r="B26" s="40" t="s">
        <v>313</v>
      </c>
      <c r="C26" s="41">
        <v>1091065</v>
      </c>
      <c r="D26" s="40" t="s">
        <v>125</v>
      </c>
      <c r="E26" s="40" t="s">
        <v>170</v>
      </c>
      <c r="F26" s="41">
        <v>511527202</v>
      </c>
      <c r="G26" s="40" t="s">
        <v>314</v>
      </c>
      <c r="H26" s="40" t="s">
        <v>88</v>
      </c>
      <c r="I26" s="43">
        <v>0.21</v>
      </c>
      <c r="J26" s="43">
        <v>6258</v>
      </c>
      <c r="K26" s="43">
        <v>0</v>
      </c>
      <c r="L26" s="43">
        <v>0.01</v>
      </c>
      <c r="M26" s="42">
        <v>0</v>
      </c>
      <c r="N26" s="42">
        <f t="shared" si="0"/>
        <v>9.0621901863730032E-8</v>
      </c>
      <c r="O26" s="42">
        <f>L26/'סכום נכסי הקרן'!$C$42</f>
        <v>2.5084414070229137E-8</v>
      </c>
      <c r="P26" s="40" t="s">
        <v>6</v>
      </c>
    </row>
    <row r="27" spans="2:16" x14ac:dyDescent="0.2">
      <c r="B27" s="40" t="s">
        <v>315</v>
      </c>
      <c r="C27" s="41">
        <v>777037</v>
      </c>
      <c r="D27" s="40" t="s">
        <v>125</v>
      </c>
      <c r="E27" s="40" t="s">
        <v>170</v>
      </c>
      <c r="F27" s="41">
        <v>520022732</v>
      </c>
      <c r="G27" s="40" t="s">
        <v>203</v>
      </c>
      <c r="H27" s="40" t="s">
        <v>88</v>
      </c>
      <c r="I27" s="43">
        <v>47081</v>
      </c>
      <c r="J27" s="43">
        <v>2896</v>
      </c>
      <c r="K27" s="43">
        <v>0</v>
      </c>
      <c r="L27" s="43">
        <v>1363.47</v>
      </c>
      <c r="M27" s="42">
        <v>2.0000000000000001E-4</v>
      </c>
      <c r="N27" s="42">
        <f t="shared" si="0"/>
        <v>1.2356024453413999E-2</v>
      </c>
      <c r="O27" s="42">
        <f>L27/'סכום נכסי הקרן'!$C$42</f>
        <v>3.4201846052335323E-3</v>
      </c>
      <c r="P27" s="40" t="s">
        <v>6</v>
      </c>
    </row>
    <row r="28" spans="2:16" x14ac:dyDescent="0.2">
      <c r="B28" s="40" t="s">
        <v>316</v>
      </c>
      <c r="C28" s="41">
        <v>629014</v>
      </c>
      <c r="D28" s="40" t="s">
        <v>125</v>
      </c>
      <c r="E28" s="40" t="s">
        <v>170</v>
      </c>
      <c r="F28" s="41">
        <v>520013954</v>
      </c>
      <c r="G28" s="40" t="s">
        <v>317</v>
      </c>
      <c r="H28" s="40" t="s">
        <v>88</v>
      </c>
      <c r="I28" s="43">
        <v>18947.96</v>
      </c>
      <c r="J28" s="43">
        <v>2976</v>
      </c>
      <c r="K28" s="43">
        <v>0</v>
      </c>
      <c r="L28" s="43">
        <v>563.89</v>
      </c>
      <c r="M28" s="42">
        <v>0</v>
      </c>
      <c r="N28" s="42">
        <f t="shared" si="0"/>
        <v>5.1100784241938724E-3</v>
      </c>
      <c r="O28" s="42">
        <f>L28/'סכום נכסי הקרן'!$C$42</f>
        <v>1.4144850250061506E-3</v>
      </c>
      <c r="P28" s="40" t="s">
        <v>6</v>
      </c>
    </row>
    <row r="29" spans="2:16" x14ac:dyDescent="0.2">
      <c r="B29" s="40" t="s">
        <v>318</v>
      </c>
      <c r="C29" s="41">
        <v>691212</v>
      </c>
      <c r="D29" s="40" t="s">
        <v>125</v>
      </c>
      <c r="E29" s="40" t="s">
        <v>170</v>
      </c>
      <c r="F29" s="41">
        <v>520007030</v>
      </c>
      <c r="G29" s="40" t="s">
        <v>171</v>
      </c>
      <c r="H29" s="40" t="s">
        <v>88</v>
      </c>
      <c r="I29" s="43">
        <v>147564.18</v>
      </c>
      <c r="J29" s="43">
        <v>1996</v>
      </c>
      <c r="K29" s="43">
        <v>0</v>
      </c>
      <c r="L29" s="43">
        <v>2945.38</v>
      </c>
      <c r="M29" s="42">
        <v>1E-4</v>
      </c>
      <c r="N29" s="42">
        <f t="shared" si="0"/>
        <v>2.6691593731139315E-2</v>
      </c>
      <c r="O29" s="42">
        <f>L29/'סכום נכסי הקרן'!$C$42</f>
        <v>7.3883131514171493E-3</v>
      </c>
      <c r="P29" s="40" t="s">
        <v>6</v>
      </c>
    </row>
    <row r="30" spans="2:16" x14ac:dyDescent="0.2">
      <c r="B30" s="40" t="s">
        <v>319</v>
      </c>
      <c r="C30" s="41">
        <v>604611</v>
      </c>
      <c r="D30" s="40" t="s">
        <v>125</v>
      </c>
      <c r="E30" s="40" t="s">
        <v>170</v>
      </c>
      <c r="F30" s="41">
        <v>520018078</v>
      </c>
      <c r="G30" s="40" t="s">
        <v>171</v>
      </c>
      <c r="H30" s="40" t="s">
        <v>88</v>
      </c>
      <c r="I30" s="43">
        <v>127644.8</v>
      </c>
      <c r="J30" s="43">
        <v>3454</v>
      </c>
      <c r="K30" s="43">
        <v>51.67</v>
      </c>
      <c r="L30" s="43">
        <v>4460.5200000000004</v>
      </c>
      <c r="M30" s="42">
        <v>1E-4</v>
      </c>
      <c r="N30" s="42">
        <f t="shared" si="0"/>
        <v>4.0422080570120512E-2</v>
      </c>
      <c r="O30" s="42">
        <f>L30/'סכום נכסי הקרן'!$C$42</f>
        <v>1.1188953064853848E-2</v>
      </c>
      <c r="P30" s="40" t="s">
        <v>6</v>
      </c>
    </row>
    <row r="31" spans="2:16" x14ac:dyDescent="0.2">
      <c r="B31" s="40" t="s">
        <v>320</v>
      </c>
      <c r="C31" s="41">
        <v>695437</v>
      </c>
      <c r="D31" s="40" t="s">
        <v>125</v>
      </c>
      <c r="E31" s="40" t="s">
        <v>170</v>
      </c>
      <c r="F31" s="41">
        <v>520000522</v>
      </c>
      <c r="G31" s="40" t="s">
        <v>171</v>
      </c>
      <c r="H31" s="40" t="s">
        <v>88</v>
      </c>
      <c r="I31" s="43">
        <v>14340.33</v>
      </c>
      <c r="J31" s="43">
        <v>12520</v>
      </c>
      <c r="K31" s="43">
        <v>0</v>
      </c>
      <c r="L31" s="43">
        <v>1795.41</v>
      </c>
      <c r="M31" s="42">
        <v>1E-4</v>
      </c>
      <c r="N31" s="42">
        <f t="shared" si="0"/>
        <v>1.6270346882515954E-2</v>
      </c>
      <c r="O31" s="42">
        <f>L31/'סכום נכסי הקרן'!$C$42</f>
        <v>4.5036807865830092E-3</v>
      </c>
      <c r="P31" s="40" t="s">
        <v>6</v>
      </c>
    </row>
    <row r="32" spans="2:16" x14ac:dyDescent="0.2">
      <c r="B32" s="40" t="s">
        <v>321</v>
      </c>
      <c r="C32" s="41">
        <v>662577</v>
      </c>
      <c r="D32" s="40" t="s">
        <v>125</v>
      </c>
      <c r="E32" s="40" t="s">
        <v>170</v>
      </c>
      <c r="F32" s="41">
        <v>520000118</v>
      </c>
      <c r="G32" s="40" t="s">
        <v>171</v>
      </c>
      <c r="H32" s="40" t="s">
        <v>88</v>
      </c>
      <c r="I32" s="43">
        <v>163728</v>
      </c>
      <c r="J32" s="43">
        <v>3175</v>
      </c>
      <c r="K32" s="43">
        <v>0</v>
      </c>
      <c r="L32" s="43">
        <v>5198.3599999999997</v>
      </c>
      <c r="M32" s="42">
        <v>1E-4</v>
      </c>
      <c r="N32" s="42">
        <f t="shared" si="0"/>
        <v>4.7108526977233958E-2</v>
      </c>
      <c r="O32" s="42">
        <f>L32/'סכום נכסי הקרן'!$C$42</f>
        <v>1.3039781472611632E-2</v>
      </c>
      <c r="P32" s="40" t="s">
        <v>6</v>
      </c>
    </row>
    <row r="33" spans="2:16" x14ac:dyDescent="0.2">
      <c r="B33" s="40" t="s">
        <v>322</v>
      </c>
      <c r="C33" s="41">
        <v>767012</v>
      </c>
      <c r="D33" s="40" t="s">
        <v>125</v>
      </c>
      <c r="E33" s="40" t="s">
        <v>170</v>
      </c>
      <c r="F33" s="41">
        <v>520017450</v>
      </c>
      <c r="G33" s="40" t="s">
        <v>211</v>
      </c>
      <c r="H33" s="40" t="s">
        <v>88</v>
      </c>
      <c r="I33" s="43">
        <v>51040</v>
      </c>
      <c r="J33" s="43">
        <v>4205</v>
      </c>
      <c r="K33" s="43">
        <v>0</v>
      </c>
      <c r="L33" s="43">
        <v>2146.23</v>
      </c>
      <c r="M33" s="42">
        <v>2.0000000000000001E-4</v>
      </c>
      <c r="N33" s="42">
        <f t="shared" si="0"/>
        <v>1.944954444369933E-2</v>
      </c>
      <c r="O33" s="42">
        <f>L33/'סכום נכסי הקרן'!$C$42</f>
        <v>5.3836922009947883E-3</v>
      </c>
      <c r="P33" s="40" t="s">
        <v>6</v>
      </c>
    </row>
    <row r="34" spans="2:16" x14ac:dyDescent="0.2">
      <c r="B34" s="40" t="s">
        <v>323</v>
      </c>
      <c r="C34" s="41">
        <v>585018</v>
      </c>
      <c r="D34" s="40" t="s">
        <v>125</v>
      </c>
      <c r="E34" s="40" t="s">
        <v>170</v>
      </c>
      <c r="F34" s="41">
        <v>520033986</v>
      </c>
      <c r="G34" s="40" t="s">
        <v>211</v>
      </c>
      <c r="H34" s="40" t="s">
        <v>88</v>
      </c>
      <c r="I34" s="43">
        <v>41671</v>
      </c>
      <c r="J34" s="43">
        <v>3910</v>
      </c>
      <c r="K34" s="43">
        <v>0</v>
      </c>
      <c r="L34" s="43">
        <v>1629.34</v>
      </c>
      <c r="M34" s="42">
        <v>2.0000000000000001E-4</v>
      </c>
      <c r="N34" s="42">
        <f t="shared" si="0"/>
        <v>1.4765388958264987E-2</v>
      </c>
      <c r="O34" s="42">
        <f>L34/'סכום נכסי הקרן'!$C$42</f>
        <v>4.0871039221187138E-3</v>
      </c>
      <c r="P34" s="40" t="s">
        <v>6</v>
      </c>
    </row>
    <row r="35" spans="2:16" x14ac:dyDescent="0.2">
      <c r="B35" s="40" t="s">
        <v>324</v>
      </c>
      <c r="C35" s="41">
        <v>230011</v>
      </c>
      <c r="D35" s="40" t="s">
        <v>125</v>
      </c>
      <c r="E35" s="40" t="s">
        <v>170</v>
      </c>
      <c r="F35" s="41">
        <v>520031931</v>
      </c>
      <c r="G35" s="40" t="s">
        <v>209</v>
      </c>
      <c r="H35" s="40" t="s">
        <v>88</v>
      </c>
      <c r="I35" s="43">
        <v>512682.48</v>
      </c>
      <c r="J35" s="43">
        <v>549.1</v>
      </c>
      <c r="K35" s="43">
        <v>0</v>
      </c>
      <c r="L35" s="43">
        <v>2815.14</v>
      </c>
      <c r="M35" s="42">
        <v>2.0000000000000001E-4</v>
      </c>
      <c r="N35" s="42">
        <f t="shared" si="0"/>
        <v>2.5511334081266095E-2</v>
      </c>
      <c r="O35" s="42">
        <f>L35/'סכום נכסי הקרן'!$C$42</f>
        <v>7.0616137425664844E-3</v>
      </c>
      <c r="P35" s="40" t="s">
        <v>6</v>
      </c>
    </row>
    <row r="36" spans="2:16" x14ac:dyDescent="0.2">
      <c r="B36" s="40" t="s">
        <v>325</v>
      </c>
      <c r="C36" s="41">
        <v>746016</v>
      </c>
      <c r="D36" s="40" t="s">
        <v>125</v>
      </c>
      <c r="E36" s="40" t="s">
        <v>170</v>
      </c>
      <c r="F36" s="41">
        <v>520003781</v>
      </c>
      <c r="G36" s="40" t="s">
        <v>326</v>
      </c>
      <c r="H36" s="40" t="s">
        <v>88</v>
      </c>
      <c r="I36" s="43">
        <v>9500</v>
      </c>
      <c r="J36" s="43">
        <v>9532</v>
      </c>
      <c r="K36" s="43">
        <v>23.7</v>
      </c>
      <c r="L36" s="43">
        <v>929.24</v>
      </c>
      <c r="M36" s="42">
        <v>1E-4</v>
      </c>
      <c r="N36" s="42">
        <f t="shared" si="0"/>
        <v>8.4209496087852501E-3</v>
      </c>
      <c r="O36" s="42">
        <f>L36/'סכום נכסי הקרן'!$C$42</f>
        <v>2.3309440930619723E-3</v>
      </c>
      <c r="P36" s="40" t="s">
        <v>6</v>
      </c>
    </row>
    <row r="37" spans="2:16" x14ac:dyDescent="0.2">
      <c r="B37" s="40" t="s">
        <v>327</v>
      </c>
      <c r="C37" s="41">
        <v>281014</v>
      </c>
      <c r="D37" s="40" t="s">
        <v>125</v>
      </c>
      <c r="E37" s="40" t="s">
        <v>170</v>
      </c>
      <c r="F37" s="41">
        <v>520027830</v>
      </c>
      <c r="G37" s="40" t="s">
        <v>205</v>
      </c>
      <c r="H37" s="40" t="s">
        <v>88</v>
      </c>
      <c r="I37" s="43">
        <v>74804</v>
      </c>
      <c r="J37" s="43">
        <v>3823</v>
      </c>
      <c r="K37" s="43">
        <v>0</v>
      </c>
      <c r="L37" s="43">
        <v>2859.76</v>
      </c>
      <c r="M37" s="42">
        <v>1E-4</v>
      </c>
      <c r="N37" s="42">
        <f t="shared" si="0"/>
        <v>2.5915689007382062E-2</v>
      </c>
      <c r="O37" s="42">
        <f>L37/'סכום נכסי הקרן'!$C$42</f>
        <v>7.173540398147848E-3</v>
      </c>
      <c r="P37" s="40" t="s">
        <v>6</v>
      </c>
    </row>
    <row r="38" spans="2:16" x14ac:dyDescent="0.2">
      <c r="B38" s="1" t="s">
        <v>328</v>
      </c>
      <c r="C38" s="1" t="s">
        <v>6</v>
      </c>
      <c r="D38" s="1" t="s">
        <v>6</v>
      </c>
      <c r="E38" s="1" t="s">
        <v>6</v>
      </c>
      <c r="F38" s="1" t="s">
        <v>6</v>
      </c>
      <c r="G38" s="1" t="s">
        <v>6</v>
      </c>
      <c r="H38" s="1" t="s">
        <v>6</v>
      </c>
      <c r="I38" s="39">
        <v>4310516.6900000004</v>
      </c>
      <c r="J38" s="1" t="s">
        <v>6</v>
      </c>
      <c r="K38" s="39">
        <v>5.62</v>
      </c>
      <c r="L38" s="39">
        <v>30791.84</v>
      </c>
      <c r="M38" s="1" t="s">
        <v>6</v>
      </c>
      <c r="N38" s="38">
        <f t="shared" si="0"/>
        <v>0.27904151026836771</v>
      </c>
      <c r="O38" s="38">
        <f>L38/'סכום נכסי הקרן'!$C$42</f>
        <v>7.7239526454424431E-2</v>
      </c>
      <c r="P38" s="1" t="s">
        <v>6</v>
      </c>
    </row>
    <row r="39" spans="2:16" x14ac:dyDescent="0.2">
      <c r="B39" s="40" t="s">
        <v>329</v>
      </c>
      <c r="C39" s="41">
        <v>434019</v>
      </c>
      <c r="D39" s="40" t="s">
        <v>125</v>
      </c>
      <c r="E39" s="40" t="s">
        <v>170</v>
      </c>
      <c r="F39" s="41">
        <v>520039298</v>
      </c>
      <c r="G39" s="40" t="s">
        <v>278</v>
      </c>
      <c r="H39" s="40" t="s">
        <v>88</v>
      </c>
      <c r="I39" s="43">
        <v>24704</v>
      </c>
      <c r="J39" s="43">
        <v>1753</v>
      </c>
      <c r="K39" s="43">
        <v>3.04</v>
      </c>
      <c r="L39" s="43">
        <v>436.1</v>
      </c>
      <c r="M39" s="42">
        <v>1E-4</v>
      </c>
      <c r="N39" s="42">
        <f t="shared" si="0"/>
        <v>3.9520211402772664E-3</v>
      </c>
      <c r="O39" s="42">
        <f>L39/'סכום נכסי הקרן'!$C$42</f>
        <v>1.0939312976026927E-3</v>
      </c>
      <c r="P39" s="40" t="s">
        <v>6</v>
      </c>
    </row>
    <row r="40" spans="2:16" x14ac:dyDescent="0.2">
      <c r="B40" s="40" t="s">
        <v>330</v>
      </c>
      <c r="C40" s="41">
        <v>1081686</v>
      </c>
      <c r="D40" s="40" t="s">
        <v>125</v>
      </c>
      <c r="E40" s="40" t="s">
        <v>170</v>
      </c>
      <c r="F40" s="41">
        <v>520043720</v>
      </c>
      <c r="G40" s="40" t="s">
        <v>217</v>
      </c>
      <c r="H40" s="40" t="s">
        <v>88</v>
      </c>
      <c r="I40" s="43">
        <v>189</v>
      </c>
      <c r="J40" s="43">
        <v>7315</v>
      </c>
      <c r="K40" s="43">
        <v>0</v>
      </c>
      <c r="L40" s="43">
        <v>13.82</v>
      </c>
      <c r="M40" s="42">
        <v>0</v>
      </c>
      <c r="N40" s="42">
        <f t="shared" si="0"/>
        <v>1.2523946837567491E-4</v>
      </c>
      <c r="O40" s="42">
        <f>L40/'סכום נכסי הקרן'!$C$42</f>
        <v>3.4666660245056669E-5</v>
      </c>
      <c r="P40" s="40" t="s">
        <v>6</v>
      </c>
    </row>
    <row r="41" spans="2:16" x14ac:dyDescent="0.2">
      <c r="B41" s="40" t="s">
        <v>331</v>
      </c>
      <c r="C41" s="41">
        <v>699017</v>
      </c>
      <c r="D41" s="40" t="s">
        <v>125</v>
      </c>
      <c r="E41" s="40" t="s">
        <v>170</v>
      </c>
      <c r="F41" s="41">
        <v>520025438</v>
      </c>
      <c r="G41" s="40" t="s">
        <v>191</v>
      </c>
      <c r="H41" s="40" t="s">
        <v>88</v>
      </c>
      <c r="I41" s="43">
        <v>35</v>
      </c>
      <c r="J41" s="43">
        <v>43080</v>
      </c>
      <c r="K41" s="43">
        <v>0</v>
      </c>
      <c r="L41" s="43">
        <v>15.08</v>
      </c>
      <c r="M41" s="42">
        <v>0</v>
      </c>
      <c r="N41" s="42">
        <f t="shared" si="0"/>
        <v>1.3665782801050488E-4</v>
      </c>
      <c r="O41" s="42">
        <f>L41/'סכום נכסי הקרן'!$C$42</f>
        <v>3.7827296417905536E-5</v>
      </c>
      <c r="P41" s="40" t="s">
        <v>6</v>
      </c>
    </row>
    <row r="42" spans="2:16" x14ac:dyDescent="0.2">
      <c r="B42" s="40" t="s">
        <v>332</v>
      </c>
      <c r="C42" s="41">
        <v>314013</v>
      </c>
      <c r="D42" s="40" t="s">
        <v>125</v>
      </c>
      <c r="E42" s="40" t="s">
        <v>170</v>
      </c>
      <c r="F42" s="41">
        <v>520037565</v>
      </c>
      <c r="G42" s="40" t="s">
        <v>333</v>
      </c>
      <c r="H42" s="40" t="s">
        <v>88</v>
      </c>
      <c r="I42" s="43">
        <v>3030</v>
      </c>
      <c r="J42" s="43">
        <v>58970</v>
      </c>
      <c r="K42" s="43">
        <v>0</v>
      </c>
      <c r="L42" s="43">
        <v>1786.79</v>
      </c>
      <c r="M42" s="42">
        <v>5.9999999999999995E-4</v>
      </c>
      <c r="N42" s="42">
        <f t="shared" si="0"/>
        <v>1.6192230803109418E-2</v>
      </c>
      <c r="O42" s="42">
        <f>L42/'סכום נכסי הקרן'!$C$42</f>
        <v>4.4820580216544713E-3</v>
      </c>
      <c r="P42" s="40" t="s">
        <v>6</v>
      </c>
    </row>
    <row r="43" spans="2:16" x14ac:dyDescent="0.2">
      <c r="B43" s="40" t="s">
        <v>334</v>
      </c>
      <c r="C43" s="41">
        <v>1140151</v>
      </c>
      <c r="D43" s="40" t="s">
        <v>125</v>
      </c>
      <c r="E43" s="40" t="s">
        <v>170</v>
      </c>
      <c r="F43" s="41">
        <v>510475312</v>
      </c>
      <c r="G43" s="40" t="s">
        <v>333</v>
      </c>
      <c r="H43" s="40" t="s">
        <v>88</v>
      </c>
      <c r="I43" s="43">
        <v>67929</v>
      </c>
      <c r="J43" s="43">
        <v>309.89999999999998</v>
      </c>
      <c r="K43" s="43">
        <v>2.06</v>
      </c>
      <c r="L43" s="43">
        <v>212.58</v>
      </c>
      <c r="M43" s="42">
        <v>1E-4</v>
      </c>
      <c r="N43" s="42">
        <f t="shared" si="0"/>
        <v>1.926440389819173E-3</v>
      </c>
      <c r="O43" s="42">
        <f>L43/'סכום נכסי הקרן'!$C$42</f>
        <v>5.3324447430493104E-4</v>
      </c>
      <c r="P43" s="40" t="s">
        <v>6</v>
      </c>
    </row>
    <row r="44" spans="2:16" x14ac:dyDescent="0.2">
      <c r="B44" s="40" t="s">
        <v>335</v>
      </c>
      <c r="C44" s="41">
        <v>1159037</v>
      </c>
      <c r="D44" s="40" t="s">
        <v>125</v>
      </c>
      <c r="E44" s="40" t="s">
        <v>170</v>
      </c>
      <c r="F44" s="41">
        <v>513173393</v>
      </c>
      <c r="G44" s="40" t="s">
        <v>336</v>
      </c>
      <c r="H44" s="40" t="s">
        <v>88</v>
      </c>
      <c r="I44" s="43">
        <v>40500</v>
      </c>
      <c r="J44" s="43">
        <v>1500</v>
      </c>
      <c r="K44" s="43">
        <v>0</v>
      </c>
      <c r="L44" s="43">
        <v>607.5</v>
      </c>
      <c r="M44" s="42">
        <v>2.0000000000000001E-4</v>
      </c>
      <c r="N44" s="42">
        <f t="shared" si="0"/>
        <v>5.5052805382215996E-3</v>
      </c>
      <c r="O44" s="42">
        <f>L44/'סכום נכסי הקרן'!$C$42</f>
        <v>1.5238781547664199E-3</v>
      </c>
      <c r="P44" s="40" t="s">
        <v>6</v>
      </c>
    </row>
    <row r="45" spans="2:16" x14ac:dyDescent="0.2">
      <c r="B45" s="40" t="s">
        <v>337</v>
      </c>
      <c r="C45" s="41">
        <v>1159029</v>
      </c>
      <c r="D45" s="40" t="s">
        <v>125</v>
      </c>
      <c r="E45" s="40" t="s">
        <v>170</v>
      </c>
      <c r="F45" s="41">
        <v>520020033</v>
      </c>
      <c r="G45" s="40" t="s">
        <v>336</v>
      </c>
      <c r="H45" s="40" t="s">
        <v>88</v>
      </c>
      <c r="I45" s="43">
        <v>1510</v>
      </c>
      <c r="J45" s="43">
        <v>1640</v>
      </c>
      <c r="K45" s="43">
        <v>0.33</v>
      </c>
      <c r="L45" s="43">
        <v>25.1</v>
      </c>
      <c r="M45" s="42">
        <v>0</v>
      </c>
      <c r="N45" s="42">
        <f t="shared" si="0"/>
        <v>2.2746097367796239E-4</v>
      </c>
      <c r="O45" s="42">
        <f>L45/'סכום נכסי הקרן'!$C$42</f>
        <v>6.296187931627513E-5</v>
      </c>
      <c r="P45" s="40" t="s">
        <v>6</v>
      </c>
    </row>
    <row r="46" spans="2:16" x14ac:dyDescent="0.2">
      <c r="B46" s="40" t="s">
        <v>338</v>
      </c>
      <c r="C46" s="41">
        <v>1157403</v>
      </c>
      <c r="D46" s="40" t="s">
        <v>125</v>
      </c>
      <c r="E46" s="40" t="s">
        <v>170</v>
      </c>
      <c r="F46" s="41">
        <v>510706153</v>
      </c>
      <c r="G46" s="40" t="s">
        <v>336</v>
      </c>
      <c r="H46" s="40" t="s">
        <v>88</v>
      </c>
      <c r="I46" s="43">
        <v>223778.23</v>
      </c>
      <c r="J46" s="43">
        <v>1581</v>
      </c>
      <c r="K46" s="43">
        <v>0</v>
      </c>
      <c r="L46" s="43">
        <v>3537.93</v>
      </c>
      <c r="M46" s="42">
        <v>1.1000000000000001E-3</v>
      </c>
      <c r="N46" s="42">
        <f t="shared" si="0"/>
        <v>3.2061394526074635E-2</v>
      </c>
      <c r="O46" s="42">
        <f>L46/'סכום נכסי הקרן'!$C$42</f>
        <v>8.8746901071485758E-3</v>
      </c>
      <c r="P46" s="40" t="s">
        <v>6</v>
      </c>
    </row>
    <row r="47" spans="2:16" x14ac:dyDescent="0.2">
      <c r="B47" s="40" t="s">
        <v>339</v>
      </c>
      <c r="C47" s="41">
        <v>694034</v>
      </c>
      <c r="D47" s="40" t="s">
        <v>125</v>
      </c>
      <c r="E47" s="40" t="s">
        <v>170</v>
      </c>
      <c r="F47" s="41">
        <v>520025370</v>
      </c>
      <c r="G47" s="40" t="s">
        <v>234</v>
      </c>
      <c r="H47" s="40" t="s">
        <v>88</v>
      </c>
      <c r="I47" s="43">
        <v>95</v>
      </c>
      <c r="J47" s="43">
        <v>27300</v>
      </c>
      <c r="K47" s="43">
        <v>0.17</v>
      </c>
      <c r="L47" s="43">
        <v>26.11</v>
      </c>
      <c r="M47" s="42">
        <v>0</v>
      </c>
      <c r="N47" s="42">
        <f t="shared" si="0"/>
        <v>2.3661378576619909E-4</v>
      </c>
      <c r="O47" s="42">
        <f>L47/'סכום נכסי הקרן'!$C$42</f>
        <v>6.549540513736827E-5</v>
      </c>
      <c r="P47" s="40" t="s">
        <v>6</v>
      </c>
    </row>
    <row r="48" spans="2:16" x14ac:dyDescent="0.2">
      <c r="B48" s="40" t="s">
        <v>340</v>
      </c>
      <c r="C48" s="41">
        <v>731018</v>
      </c>
      <c r="D48" s="40" t="s">
        <v>125</v>
      </c>
      <c r="E48" s="40" t="s">
        <v>170</v>
      </c>
      <c r="F48" s="41">
        <v>520025198</v>
      </c>
      <c r="G48" s="40" t="s">
        <v>234</v>
      </c>
      <c r="H48" s="40" t="s">
        <v>88</v>
      </c>
      <c r="I48" s="43">
        <v>4762</v>
      </c>
      <c r="J48" s="43">
        <v>44450</v>
      </c>
      <c r="K48" s="43">
        <v>0</v>
      </c>
      <c r="L48" s="43">
        <v>2116.71</v>
      </c>
      <c r="M48" s="42">
        <v>6.9999999999999999E-4</v>
      </c>
      <c r="N48" s="42">
        <f t="shared" si="0"/>
        <v>1.91820285893976E-2</v>
      </c>
      <c r="O48" s="42">
        <f>L48/'סכום נכסי הקרן'!$C$42</f>
        <v>5.3096430106594717E-3</v>
      </c>
      <c r="P48" s="40" t="s">
        <v>6</v>
      </c>
    </row>
    <row r="49" spans="2:16" x14ac:dyDescent="0.2">
      <c r="B49" s="40" t="s">
        <v>341</v>
      </c>
      <c r="C49" s="41">
        <v>1134139</v>
      </c>
      <c r="D49" s="40" t="s">
        <v>125</v>
      </c>
      <c r="E49" s="40" t="s">
        <v>170</v>
      </c>
      <c r="F49" s="41">
        <v>201406588</v>
      </c>
      <c r="G49" s="40" t="s">
        <v>234</v>
      </c>
      <c r="H49" s="40" t="s">
        <v>88</v>
      </c>
      <c r="I49" s="43">
        <v>15043.09</v>
      </c>
      <c r="J49" s="43">
        <v>21140</v>
      </c>
      <c r="K49" s="43">
        <v>0</v>
      </c>
      <c r="L49" s="43">
        <v>3180.11</v>
      </c>
      <c r="M49" s="42">
        <v>2.9999999999999997E-4</v>
      </c>
      <c r="N49" s="42">
        <f t="shared" si="0"/>
        <v>2.881876163358665E-2</v>
      </c>
      <c r="O49" s="42">
        <f>L49/'סכום נכסי הקרן'!$C$42</f>
        <v>7.9771196028876386E-3</v>
      </c>
      <c r="P49" s="40" t="s">
        <v>6</v>
      </c>
    </row>
    <row r="50" spans="2:16" x14ac:dyDescent="0.2">
      <c r="B50" s="40" t="s">
        <v>342</v>
      </c>
      <c r="C50" s="41">
        <v>720011</v>
      </c>
      <c r="D50" s="40" t="s">
        <v>125</v>
      </c>
      <c r="E50" s="40" t="s">
        <v>170</v>
      </c>
      <c r="F50" s="41">
        <v>520041146</v>
      </c>
      <c r="G50" s="40" t="s">
        <v>311</v>
      </c>
      <c r="H50" s="40" t="s">
        <v>88</v>
      </c>
      <c r="I50" s="43">
        <v>281359</v>
      </c>
      <c r="J50" s="43">
        <v>751.7</v>
      </c>
      <c r="K50" s="43">
        <v>0</v>
      </c>
      <c r="L50" s="43">
        <v>2114.98</v>
      </c>
      <c r="M50" s="42">
        <v>2.9999999999999997E-4</v>
      </c>
      <c r="N50" s="42">
        <f t="shared" si="0"/>
        <v>1.9166351000375174E-2</v>
      </c>
      <c r="O50" s="42">
        <f>L50/'סכום נכסי הקרן'!$C$42</f>
        <v>5.3053034070253222E-3</v>
      </c>
      <c r="P50" s="40" t="s">
        <v>6</v>
      </c>
    </row>
    <row r="51" spans="2:16" x14ac:dyDescent="0.2">
      <c r="B51" s="40" t="s">
        <v>343</v>
      </c>
      <c r="C51" s="41">
        <v>1104249</v>
      </c>
      <c r="D51" s="40" t="s">
        <v>125</v>
      </c>
      <c r="E51" s="40" t="s">
        <v>170</v>
      </c>
      <c r="F51" s="41">
        <v>513770669</v>
      </c>
      <c r="G51" s="40" t="s">
        <v>203</v>
      </c>
      <c r="H51" s="40" t="s">
        <v>88</v>
      </c>
      <c r="I51" s="43">
        <v>5115</v>
      </c>
      <c r="J51" s="43">
        <v>25500</v>
      </c>
      <c r="K51" s="43">
        <v>0</v>
      </c>
      <c r="L51" s="43">
        <v>1304.32</v>
      </c>
      <c r="M51" s="42">
        <v>4.0000000000000002E-4</v>
      </c>
      <c r="N51" s="42">
        <f t="shared" si="0"/>
        <v>1.1819995903890034E-2</v>
      </c>
      <c r="O51" s="42">
        <f>L51/'סכום נכסי הקרן'!$C$42</f>
        <v>3.2718102960081264E-3</v>
      </c>
      <c r="P51" s="40" t="s">
        <v>6</v>
      </c>
    </row>
    <row r="52" spans="2:16" x14ac:dyDescent="0.2">
      <c r="B52" s="40" t="s">
        <v>344</v>
      </c>
      <c r="C52" s="41">
        <v>258012</v>
      </c>
      <c r="D52" s="40" t="s">
        <v>125</v>
      </c>
      <c r="E52" s="40" t="s">
        <v>170</v>
      </c>
      <c r="F52" s="41">
        <v>520036732</v>
      </c>
      <c r="G52" s="40" t="s">
        <v>345</v>
      </c>
      <c r="H52" s="40" t="s">
        <v>88</v>
      </c>
      <c r="I52" s="43">
        <v>4547</v>
      </c>
      <c r="J52" s="43">
        <v>52020</v>
      </c>
      <c r="K52" s="43">
        <v>0</v>
      </c>
      <c r="L52" s="43">
        <v>2365.35</v>
      </c>
      <c r="M52" s="42">
        <v>5.0000000000000001E-4</v>
      </c>
      <c r="N52" s="42">
        <f t="shared" si="0"/>
        <v>2.143525155733738E-2</v>
      </c>
      <c r="O52" s="42">
        <f>L52/'סכום נכסי הקרן'!$C$42</f>
        <v>5.9333418821016486E-3</v>
      </c>
      <c r="P52" s="40" t="s">
        <v>6</v>
      </c>
    </row>
    <row r="53" spans="2:16" x14ac:dyDescent="0.2">
      <c r="B53" s="40" t="s">
        <v>346</v>
      </c>
      <c r="C53" s="41">
        <v>1101534</v>
      </c>
      <c r="D53" s="40" t="s">
        <v>125</v>
      </c>
      <c r="E53" s="40" t="s">
        <v>170</v>
      </c>
      <c r="F53" s="41">
        <v>511930125</v>
      </c>
      <c r="G53" s="40" t="s">
        <v>209</v>
      </c>
      <c r="H53" s="40" t="s">
        <v>88</v>
      </c>
      <c r="I53" s="43">
        <v>160077</v>
      </c>
      <c r="J53" s="43">
        <v>1844</v>
      </c>
      <c r="K53" s="43">
        <v>0</v>
      </c>
      <c r="L53" s="43">
        <v>2951.82</v>
      </c>
      <c r="M53" s="42">
        <v>1E-3</v>
      </c>
      <c r="N53" s="42">
        <f t="shared" si="0"/>
        <v>2.6749954235939559E-2</v>
      </c>
      <c r="O53" s="42">
        <f>L53/'סכום נכסי הקרן'!$C$42</f>
        <v>7.4044675140783776E-3</v>
      </c>
      <c r="P53" s="40" t="s">
        <v>6</v>
      </c>
    </row>
    <row r="54" spans="2:16" x14ac:dyDescent="0.2">
      <c r="B54" s="40" t="s">
        <v>347</v>
      </c>
      <c r="C54" s="41">
        <v>1083484</v>
      </c>
      <c r="D54" s="40" t="s">
        <v>125</v>
      </c>
      <c r="E54" s="40" t="s">
        <v>170</v>
      </c>
      <c r="F54" s="41">
        <v>520044314</v>
      </c>
      <c r="G54" s="40" t="s">
        <v>209</v>
      </c>
      <c r="H54" s="40" t="s">
        <v>88</v>
      </c>
      <c r="I54" s="43">
        <v>120479</v>
      </c>
      <c r="J54" s="43">
        <v>2658</v>
      </c>
      <c r="K54" s="43">
        <v>0</v>
      </c>
      <c r="L54" s="43">
        <v>3202.33</v>
      </c>
      <c r="M54" s="42">
        <v>5.9999999999999995E-4</v>
      </c>
      <c r="N54" s="42">
        <f t="shared" si="0"/>
        <v>2.9020123499527858E-2</v>
      </c>
      <c r="O54" s="42">
        <f>L54/'סכום נכסי הקרן'!$C$42</f>
        <v>8.032857170951686E-3</v>
      </c>
      <c r="P54" s="40" t="s">
        <v>6</v>
      </c>
    </row>
    <row r="55" spans="2:16" x14ac:dyDescent="0.2">
      <c r="B55" s="40" t="s">
        <v>348</v>
      </c>
      <c r="C55" s="41">
        <v>232017</v>
      </c>
      <c r="D55" s="40" t="s">
        <v>125</v>
      </c>
      <c r="E55" s="40" t="s">
        <v>170</v>
      </c>
      <c r="F55" s="41">
        <v>550010003</v>
      </c>
      <c r="G55" s="40" t="s">
        <v>281</v>
      </c>
      <c r="H55" s="40" t="s">
        <v>88</v>
      </c>
      <c r="I55" s="43">
        <v>2370584.83</v>
      </c>
      <c r="J55" s="43">
        <v>90.1</v>
      </c>
      <c r="K55" s="43">
        <v>0</v>
      </c>
      <c r="L55" s="43">
        <v>2135.9</v>
      </c>
      <c r="M55" s="42">
        <v>8.9999999999999998E-4</v>
      </c>
      <c r="N55" s="42">
        <f t="shared" si="0"/>
        <v>1.9355932019074099E-2</v>
      </c>
      <c r="O55" s="42">
        <f>L55/'סכום נכסי הקרן'!$C$42</f>
        <v>5.3577800012602414E-3</v>
      </c>
      <c r="P55" s="40" t="s">
        <v>6</v>
      </c>
    </row>
    <row r="56" spans="2:16" x14ac:dyDescent="0.2">
      <c r="B56" s="40" t="s">
        <v>349</v>
      </c>
      <c r="C56" s="41">
        <v>475020</v>
      </c>
      <c r="D56" s="40" t="s">
        <v>125</v>
      </c>
      <c r="E56" s="40" t="s">
        <v>170</v>
      </c>
      <c r="F56" s="41">
        <v>550013098</v>
      </c>
      <c r="G56" s="40" t="s">
        <v>281</v>
      </c>
      <c r="H56" s="40" t="s">
        <v>88</v>
      </c>
      <c r="I56" s="43">
        <v>353541.54</v>
      </c>
      <c r="J56" s="43">
        <v>940.4</v>
      </c>
      <c r="K56" s="43">
        <v>0</v>
      </c>
      <c r="L56" s="43">
        <v>3324.7</v>
      </c>
      <c r="M56" s="42">
        <v>2.9999999999999997E-4</v>
      </c>
      <c r="N56" s="42">
        <f t="shared" si="0"/>
        <v>3.0129063712634321E-2</v>
      </c>
      <c r="O56" s="42">
        <f>L56/'סכום נכסי הקרן'!$C$42</f>
        <v>8.33981514592908E-3</v>
      </c>
      <c r="P56" s="40" t="s">
        <v>6</v>
      </c>
    </row>
    <row r="57" spans="2:16" x14ac:dyDescent="0.2">
      <c r="B57" s="40" t="s">
        <v>350</v>
      </c>
      <c r="C57" s="41">
        <v>1141969</v>
      </c>
      <c r="D57" s="40" t="s">
        <v>125</v>
      </c>
      <c r="E57" s="40" t="s">
        <v>170</v>
      </c>
      <c r="F57" s="41">
        <v>550263107</v>
      </c>
      <c r="G57" s="40" t="s">
        <v>281</v>
      </c>
      <c r="H57" s="40" t="s">
        <v>88</v>
      </c>
      <c r="I57" s="43">
        <v>604</v>
      </c>
      <c r="J57" s="43">
        <v>1850</v>
      </c>
      <c r="K57" s="43">
        <v>0</v>
      </c>
      <c r="L57" s="43">
        <v>11.17</v>
      </c>
      <c r="M57" s="42">
        <v>0</v>
      </c>
      <c r="N57" s="42">
        <f t="shared" si="0"/>
        <v>1.0122466438178645E-4</v>
      </c>
      <c r="O57" s="42">
        <f>L57/'סכום נכסי הקרן'!$C$42</f>
        <v>2.8019290516445946E-5</v>
      </c>
      <c r="P57" s="40" t="s">
        <v>6</v>
      </c>
    </row>
    <row r="58" spans="2:16" x14ac:dyDescent="0.2">
      <c r="B58" s="40" t="s">
        <v>351</v>
      </c>
      <c r="C58" s="41">
        <v>394015</v>
      </c>
      <c r="D58" s="40" t="s">
        <v>125</v>
      </c>
      <c r="E58" s="40" t="s">
        <v>170</v>
      </c>
      <c r="F58" s="41">
        <v>550012777</v>
      </c>
      <c r="G58" s="40" t="s">
        <v>281</v>
      </c>
      <c r="H58" s="40" t="s">
        <v>88</v>
      </c>
      <c r="I58" s="43">
        <v>632634</v>
      </c>
      <c r="J58" s="43">
        <v>225</v>
      </c>
      <c r="K58" s="43">
        <v>0</v>
      </c>
      <c r="L58" s="43">
        <v>1423.43</v>
      </c>
      <c r="M58" s="42">
        <v>5.9999999999999995E-4</v>
      </c>
      <c r="N58" s="42">
        <f t="shared" si="0"/>
        <v>1.2899393376988925E-2</v>
      </c>
      <c r="O58" s="42">
        <f>L58/'סכום נכסי הקרן'!$C$42</f>
        <v>3.5705907519986259E-3</v>
      </c>
      <c r="P58" s="40" t="s">
        <v>6</v>
      </c>
    </row>
    <row r="59" spans="2:16" x14ac:dyDescent="0.2">
      <c r="B59" s="1" t="s">
        <v>352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39">
        <v>447350.69</v>
      </c>
      <c r="J59" s="1" t="s">
        <v>6</v>
      </c>
      <c r="K59" s="39">
        <v>9.1300000000000008</v>
      </c>
      <c r="L59" s="39">
        <v>3162.31</v>
      </c>
      <c r="M59" s="1" t="s">
        <v>6</v>
      </c>
      <c r="N59" s="38">
        <f t="shared" si="0"/>
        <v>2.8657454648269211E-2</v>
      </c>
      <c r="O59" s="38">
        <f>L59/'סכום נכסי הקרן'!$C$42</f>
        <v>7.9324693458426299E-3</v>
      </c>
      <c r="P59" s="1" t="s">
        <v>6</v>
      </c>
    </row>
    <row r="60" spans="2:16" x14ac:dyDescent="0.2">
      <c r="B60" s="40" t="s">
        <v>353</v>
      </c>
      <c r="C60" s="41">
        <v>1140300</v>
      </c>
      <c r="D60" s="40" t="s">
        <v>125</v>
      </c>
      <c r="E60" s="40" t="s">
        <v>170</v>
      </c>
      <c r="F60" s="41">
        <v>511683351</v>
      </c>
      <c r="G60" s="40" t="s">
        <v>354</v>
      </c>
      <c r="H60" s="40" t="s">
        <v>88</v>
      </c>
      <c r="I60" s="43">
        <v>900</v>
      </c>
      <c r="J60" s="43">
        <v>1683</v>
      </c>
      <c r="K60" s="43">
        <v>0</v>
      </c>
      <c r="L60" s="43">
        <v>15.15</v>
      </c>
      <c r="M60" s="42">
        <v>1E-4</v>
      </c>
      <c r="N60" s="42">
        <f t="shared" si="0"/>
        <v>1.3729218132355099E-4</v>
      </c>
      <c r="O60" s="42">
        <f>L60/'סכום נכסי הקרן'!$C$42</f>
        <v>3.8002887316397143E-5</v>
      </c>
      <c r="P60" s="40" t="s">
        <v>6</v>
      </c>
    </row>
    <row r="61" spans="2:16" x14ac:dyDescent="0.2">
      <c r="B61" s="40" t="s">
        <v>355</v>
      </c>
      <c r="C61" s="41">
        <v>1084003</v>
      </c>
      <c r="D61" s="40" t="s">
        <v>125</v>
      </c>
      <c r="E61" s="40" t="s">
        <v>170</v>
      </c>
      <c r="F61" s="41">
        <v>511029373</v>
      </c>
      <c r="G61" s="40" t="s">
        <v>356</v>
      </c>
      <c r="H61" s="40" t="s">
        <v>88</v>
      </c>
      <c r="I61" s="43">
        <v>1.26</v>
      </c>
      <c r="J61" s="43">
        <v>495.7</v>
      </c>
      <c r="K61" s="43">
        <v>0</v>
      </c>
      <c r="L61" s="43">
        <v>0.01</v>
      </c>
      <c r="M61" s="42">
        <v>0</v>
      </c>
      <c r="N61" s="42">
        <f t="shared" si="0"/>
        <v>9.0621901863730032E-8</v>
      </c>
      <c r="O61" s="42">
        <f>L61/'סכום נכסי הקרן'!$C$42</f>
        <v>2.5084414070229137E-8</v>
      </c>
      <c r="P61" s="40" t="s">
        <v>6</v>
      </c>
    </row>
    <row r="62" spans="2:16" x14ac:dyDescent="0.2">
      <c r="B62" s="40" t="s">
        <v>357</v>
      </c>
      <c r="C62" s="41">
        <v>1177450</v>
      </c>
      <c r="D62" s="40" t="s">
        <v>125</v>
      </c>
      <c r="E62" s="40" t="s">
        <v>170</v>
      </c>
      <c r="F62" s="41">
        <v>515679405</v>
      </c>
      <c r="G62" s="40" t="s">
        <v>302</v>
      </c>
      <c r="H62" s="40" t="s">
        <v>88</v>
      </c>
      <c r="I62" s="43">
        <v>1736</v>
      </c>
      <c r="J62" s="43">
        <v>477.9</v>
      </c>
      <c r="K62" s="43">
        <v>0</v>
      </c>
      <c r="L62" s="43">
        <v>8.3000000000000007</v>
      </c>
      <c r="M62" s="42">
        <v>1E-4</v>
      </c>
      <c r="N62" s="42">
        <f t="shared" si="0"/>
        <v>7.5216178546895929E-5</v>
      </c>
      <c r="O62" s="42">
        <f>L62/'סכום נכסי הקרן'!$C$42</f>
        <v>2.0820063678290184E-5</v>
      </c>
      <c r="P62" s="40" t="s">
        <v>6</v>
      </c>
    </row>
    <row r="63" spans="2:16" x14ac:dyDescent="0.2">
      <c r="B63" s="40" t="s">
        <v>358</v>
      </c>
      <c r="C63" s="41">
        <v>1140946</v>
      </c>
      <c r="D63" s="40" t="s">
        <v>125</v>
      </c>
      <c r="E63" s="40" t="s">
        <v>170</v>
      </c>
      <c r="F63" s="41">
        <v>510512056</v>
      </c>
      <c r="G63" s="40" t="s">
        <v>278</v>
      </c>
      <c r="H63" s="40" t="s">
        <v>88</v>
      </c>
      <c r="I63" s="43">
        <v>29401</v>
      </c>
      <c r="J63" s="43">
        <v>518.70000000000005</v>
      </c>
      <c r="K63" s="43">
        <v>0</v>
      </c>
      <c r="L63" s="43">
        <v>152.5</v>
      </c>
      <c r="M63" s="42">
        <v>5.9999999999999995E-4</v>
      </c>
      <c r="N63" s="42">
        <f t="shared" si="0"/>
        <v>1.3819840034218829E-3</v>
      </c>
      <c r="O63" s="42">
        <f>L63/'סכום נכסי הקרן'!$C$42</f>
        <v>3.8253731457099432E-4</v>
      </c>
      <c r="P63" s="40" t="s">
        <v>6</v>
      </c>
    </row>
    <row r="64" spans="2:16" x14ac:dyDescent="0.2">
      <c r="B64" s="40" t="s">
        <v>359</v>
      </c>
      <c r="C64" s="41">
        <v>1109917</v>
      </c>
      <c r="D64" s="40" t="s">
        <v>125</v>
      </c>
      <c r="E64" s="40" t="s">
        <v>170</v>
      </c>
      <c r="F64" s="41">
        <v>33248324</v>
      </c>
      <c r="G64" s="40" t="s">
        <v>278</v>
      </c>
      <c r="H64" s="40" t="s">
        <v>88</v>
      </c>
      <c r="I64" s="43">
        <v>336.43</v>
      </c>
      <c r="J64" s="43">
        <v>150</v>
      </c>
      <c r="K64" s="43">
        <v>0</v>
      </c>
      <c r="L64" s="43">
        <v>0.5</v>
      </c>
      <c r="M64" s="42">
        <v>0</v>
      </c>
      <c r="N64" s="42">
        <f t="shared" si="0"/>
        <v>4.5310950931865018E-6</v>
      </c>
      <c r="O64" s="42">
        <f>L64/'סכום נכסי הקרן'!$C$42</f>
        <v>1.2542207035114567E-6</v>
      </c>
      <c r="P64" s="40" t="s">
        <v>6</v>
      </c>
    </row>
    <row r="65" spans="2:16" x14ac:dyDescent="0.2">
      <c r="B65" s="40" t="s">
        <v>360</v>
      </c>
      <c r="C65" s="41">
        <v>425017</v>
      </c>
      <c r="D65" s="40" t="s">
        <v>125</v>
      </c>
      <c r="E65" s="40" t="s">
        <v>170</v>
      </c>
      <c r="F65" s="41">
        <v>520039090</v>
      </c>
      <c r="G65" s="40" t="s">
        <v>278</v>
      </c>
      <c r="H65" s="40" t="s">
        <v>88</v>
      </c>
      <c r="I65" s="43">
        <v>500</v>
      </c>
      <c r="J65" s="43">
        <v>2913</v>
      </c>
      <c r="K65" s="43">
        <v>0</v>
      </c>
      <c r="L65" s="43">
        <v>14.56</v>
      </c>
      <c r="M65" s="42">
        <v>0</v>
      </c>
      <c r="N65" s="42">
        <f t="shared" si="0"/>
        <v>1.3194548911359092E-4</v>
      </c>
      <c r="O65" s="42">
        <f>L65/'סכום נכסי הקרן'!$C$42</f>
        <v>3.6522906886253621E-5</v>
      </c>
      <c r="P65" s="40" t="s">
        <v>6</v>
      </c>
    </row>
    <row r="66" spans="2:16" x14ac:dyDescent="0.2">
      <c r="B66" s="40" t="s">
        <v>361</v>
      </c>
      <c r="C66" s="41">
        <v>313015</v>
      </c>
      <c r="D66" s="40" t="s">
        <v>125</v>
      </c>
      <c r="E66" s="40" t="s">
        <v>170</v>
      </c>
      <c r="F66" s="41">
        <v>520037540</v>
      </c>
      <c r="G66" s="40" t="s">
        <v>217</v>
      </c>
      <c r="H66" s="40" t="s">
        <v>88</v>
      </c>
      <c r="I66" s="43">
        <v>2038</v>
      </c>
      <c r="J66" s="43">
        <v>1050</v>
      </c>
      <c r="K66" s="43">
        <v>0.14000000000000001</v>
      </c>
      <c r="L66" s="43">
        <v>21.54</v>
      </c>
      <c r="M66" s="42">
        <v>0</v>
      </c>
      <c r="N66" s="42">
        <f t="shared" si="0"/>
        <v>1.9519957661447447E-4</v>
      </c>
      <c r="O66" s="42">
        <f>L66/'סכום נכסי הקרן'!$C$42</f>
        <v>5.4031827907273558E-5</v>
      </c>
      <c r="P66" s="40" t="s">
        <v>6</v>
      </c>
    </row>
    <row r="67" spans="2:16" x14ac:dyDescent="0.2">
      <c r="B67" s="40" t="s">
        <v>362</v>
      </c>
      <c r="C67" s="41">
        <v>1105196</v>
      </c>
      <c r="D67" s="40" t="s">
        <v>125</v>
      </c>
      <c r="E67" s="40" t="s">
        <v>170</v>
      </c>
      <c r="F67" s="41">
        <v>511491839</v>
      </c>
      <c r="G67" s="40" t="s">
        <v>217</v>
      </c>
      <c r="H67" s="40" t="s">
        <v>88</v>
      </c>
      <c r="I67" s="43">
        <v>1360</v>
      </c>
      <c r="J67" s="43">
        <v>1218</v>
      </c>
      <c r="K67" s="43">
        <v>0</v>
      </c>
      <c r="L67" s="43">
        <v>16.559999999999999</v>
      </c>
      <c r="M67" s="42">
        <v>0</v>
      </c>
      <c r="N67" s="42">
        <f t="shared" si="0"/>
        <v>1.5006986948633692E-4</v>
      </c>
      <c r="O67" s="42">
        <f>L67/'סכום נכסי הקרן'!$C$42</f>
        <v>4.1539789700299446E-5</v>
      </c>
      <c r="P67" s="40" t="s">
        <v>6</v>
      </c>
    </row>
    <row r="68" spans="2:16" x14ac:dyDescent="0.2">
      <c r="B68" s="40" t="s">
        <v>363</v>
      </c>
      <c r="C68" s="41">
        <v>1156280</v>
      </c>
      <c r="D68" s="40" t="s">
        <v>125</v>
      </c>
      <c r="E68" s="40" t="s">
        <v>170</v>
      </c>
      <c r="F68" s="41">
        <v>510095987</v>
      </c>
      <c r="G68" s="40" t="s">
        <v>333</v>
      </c>
      <c r="H68" s="40" t="s">
        <v>88</v>
      </c>
      <c r="I68" s="43">
        <v>60863</v>
      </c>
      <c r="J68" s="43">
        <v>452.3</v>
      </c>
      <c r="K68" s="43">
        <v>0</v>
      </c>
      <c r="L68" s="43">
        <v>275.27999999999997</v>
      </c>
      <c r="M68" s="42">
        <v>8.0000000000000004E-4</v>
      </c>
      <c r="N68" s="42">
        <f t="shared" si="0"/>
        <v>2.4946397145047599E-3</v>
      </c>
      <c r="O68" s="42">
        <f>L68/'סכום נכסי הקרן'!$C$42</f>
        <v>6.9052375052526755E-4</v>
      </c>
      <c r="P68" s="40" t="s">
        <v>6</v>
      </c>
    </row>
    <row r="69" spans="2:16" x14ac:dyDescent="0.2">
      <c r="B69" s="40" t="s">
        <v>364</v>
      </c>
      <c r="C69" s="41">
        <v>1158161</v>
      </c>
      <c r="D69" s="40" t="s">
        <v>125</v>
      </c>
      <c r="E69" s="40" t="s">
        <v>170</v>
      </c>
      <c r="F69" s="41">
        <v>510792773</v>
      </c>
      <c r="G69" s="40" t="s">
        <v>336</v>
      </c>
      <c r="H69" s="40" t="s">
        <v>88</v>
      </c>
      <c r="I69" s="43">
        <v>488</v>
      </c>
      <c r="J69" s="43">
        <v>2620</v>
      </c>
      <c r="K69" s="43">
        <v>0</v>
      </c>
      <c r="L69" s="43">
        <v>12.79</v>
      </c>
      <c r="M69" s="42">
        <v>0</v>
      </c>
      <c r="N69" s="42">
        <f t="shared" si="0"/>
        <v>1.159054124837107E-4</v>
      </c>
      <c r="O69" s="42">
        <f>L69/'סכום נכסי הקרן'!$C$42</f>
        <v>3.2082965595823062E-5</v>
      </c>
      <c r="P69" s="40" t="s">
        <v>6</v>
      </c>
    </row>
    <row r="70" spans="2:16" x14ac:dyDescent="0.2">
      <c r="B70" s="40" t="s">
        <v>365</v>
      </c>
      <c r="C70" s="41">
        <v>578013</v>
      </c>
      <c r="D70" s="40" t="s">
        <v>125</v>
      </c>
      <c r="E70" s="40" t="s">
        <v>170</v>
      </c>
      <c r="F70" s="41">
        <v>520033473</v>
      </c>
      <c r="G70" s="40" t="s">
        <v>234</v>
      </c>
      <c r="H70" s="40" t="s">
        <v>88</v>
      </c>
      <c r="I70" s="43">
        <v>57</v>
      </c>
      <c r="J70" s="43">
        <v>22240</v>
      </c>
      <c r="K70" s="43">
        <v>0</v>
      </c>
      <c r="L70" s="43">
        <v>12.68</v>
      </c>
      <c r="M70" s="42">
        <v>0</v>
      </c>
      <c r="N70" s="42">
        <f t="shared" si="0"/>
        <v>1.1490857156320968E-4</v>
      </c>
      <c r="O70" s="42">
        <f>L70/'סכום נכסי הקרן'!$C$42</f>
        <v>3.180703704105054E-5</v>
      </c>
      <c r="P70" s="40" t="s">
        <v>6</v>
      </c>
    </row>
    <row r="71" spans="2:16" x14ac:dyDescent="0.2">
      <c r="B71" s="40" t="s">
        <v>366</v>
      </c>
      <c r="C71" s="41">
        <v>1175561</v>
      </c>
      <c r="D71" s="40" t="s">
        <v>125</v>
      </c>
      <c r="E71" s="40" t="s">
        <v>170</v>
      </c>
      <c r="F71" s="41">
        <v>514669506</v>
      </c>
      <c r="G71" s="40" t="s">
        <v>314</v>
      </c>
      <c r="H71" s="40" t="s">
        <v>88</v>
      </c>
      <c r="I71" s="43">
        <v>113600</v>
      </c>
      <c r="J71" s="43">
        <v>103.8</v>
      </c>
      <c r="K71" s="43">
        <v>0</v>
      </c>
      <c r="L71" s="43">
        <v>117.92</v>
      </c>
      <c r="M71" s="42">
        <v>1E-3</v>
      </c>
      <c r="N71" s="42">
        <f t="shared" si="0"/>
        <v>1.0686134667771045E-3</v>
      </c>
      <c r="O71" s="42">
        <f>L71/'סכום נכסי הקרן'!$C$42</f>
        <v>2.9579541071614199E-4</v>
      </c>
      <c r="P71" s="40" t="s">
        <v>6</v>
      </c>
    </row>
    <row r="72" spans="2:16" x14ac:dyDescent="0.2">
      <c r="B72" s="40" t="s">
        <v>367</v>
      </c>
      <c r="C72" s="41">
        <v>103010</v>
      </c>
      <c r="D72" s="40" t="s">
        <v>125</v>
      </c>
      <c r="E72" s="40" t="s">
        <v>170</v>
      </c>
      <c r="F72" s="41">
        <v>520041187</v>
      </c>
      <c r="G72" s="40" t="s">
        <v>203</v>
      </c>
      <c r="H72" s="40" t="s">
        <v>88</v>
      </c>
      <c r="I72" s="43">
        <v>211355</v>
      </c>
      <c r="J72" s="43">
        <v>890</v>
      </c>
      <c r="K72" s="43">
        <v>8.98</v>
      </c>
      <c r="L72" s="43">
        <v>1890.04</v>
      </c>
      <c r="M72" s="42">
        <v>2E-3</v>
      </c>
      <c r="N72" s="42">
        <f t="shared" si="0"/>
        <v>1.7127901939852429E-2</v>
      </c>
      <c r="O72" s="42">
        <f>L72/'סכום נכסי הקרן'!$C$42</f>
        <v>4.741054596929588E-3</v>
      </c>
      <c r="P72" s="40" t="s">
        <v>6</v>
      </c>
    </row>
    <row r="73" spans="2:16" x14ac:dyDescent="0.2">
      <c r="B73" s="40" t="s">
        <v>368</v>
      </c>
      <c r="C73" s="41">
        <v>1107663</v>
      </c>
      <c r="D73" s="40" t="s">
        <v>125</v>
      </c>
      <c r="E73" s="40" t="s">
        <v>170</v>
      </c>
      <c r="F73" s="41">
        <v>512832742</v>
      </c>
      <c r="G73" s="40" t="s">
        <v>209</v>
      </c>
      <c r="H73" s="40" t="s">
        <v>88</v>
      </c>
      <c r="I73" s="43">
        <v>11000</v>
      </c>
      <c r="J73" s="43">
        <v>1484</v>
      </c>
      <c r="K73" s="43">
        <v>0</v>
      </c>
      <c r="L73" s="43">
        <v>163.24</v>
      </c>
      <c r="M73" s="42">
        <v>1E-4</v>
      </c>
      <c r="N73" s="42">
        <f t="shared" si="0"/>
        <v>1.479311926023529E-3</v>
      </c>
      <c r="O73" s="42">
        <f>L73/'סכום נכסי הקרן'!$C$42</f>
        <v>4.0947797528242047E-4</v>
      </c>
      <c r="P73" s="40" t="s">
        <v>6</v>
      </c>
    </row>
    <row r="74" spans="2:16" x14ac:dyDescent="0.2">
      <c r="B74" s="40" t="s">
        <v>369</v>
      </c>
      <c r="C74" s="41">
        <v>384016</v>
      </c>
      <c r="D74" s="40" t="s">
        <v>125</v>
      </c>
      <c r="E74" s="40" t="s">
        <v>170</v>
      </c>
      <c r="F74" s="41">
        <v>520038530</v>
      </c>
      <c r="G74" s="40" t="s">
        <v>267</v>
      </c>
      <c r="H74" s="40" t="s">
        <v>88</v>
      </c>
      <c r="I74" s="43">
        <v>13715</v>
      </c>
      <c r="J74" s="43">
        <v>3363</v>
      </c>
      <c r="K74" s="43">
        <v>0</v>
      </c>
      <c r="L74" s="43">
        <v>461.23</v>
      </c>
      <c r="M74" s="42">
        <v>4.0000000000000002E-4</v>
      </c>
      <c r="N74" s="42">
        <f t="shared" si="0"/>
        <v>4.1797539796608199E-3</v>
      </c>
      <c r="O74" s="42">
        <f>L74/'סכום נכסי הקרן'!$C$42</f>
        <v>1.1569684301611786E-3</v>
      </c>
      <c r="P74" s="40" t="s">
        <v>6</v>
      </c>
    </row>
    <row r="75" spans="2:16" x14ac:dyDescent="0.2">
      <c r="B75" s="1" t="s">
        <v>370</v>
      </c>
      <c r="C75" s="1" t="s">
        <v>6</v>
      </c>
      <c r="D75" s="1" t="s">
        <v>6</v>
      </c>
      <c r="E75" s="1" t="s">
        <v>6</v>
      </c>
      <c r="F75" s="1" t="s">
        <v>6</v>
      </c>
      <c r="G75" s="1" t="s">
        <v>6</v>
      </c>
      <c r="H75" s="1" t="s">
        <v>6</v>
      </c>
      <c r="I75" s="39">
        <v>0</v>
      </c>
      <c r="J75" s="1" t="s">
        <v>6</v>
      </c>
      <c r="K75" s="39">
        <v>0</v>
      </c>
      <c r="L75" s="39">
        <v>0</v>
      </c>
      <c r="M75" s="1" t="s">
        <v>6</v>
      </c>
      <c r="N75" s="38">
        <f t="shared" si="0"/>
        <v>0</v>
      </c>
      <c r="O75" s="38">
        <f>L75/'סכום נכסי הקרן'!$C$42</f>
        <v>0</v>
      </c>
      <c r="P75" s="1" t="s">
        <v>6</v>
      </c>
    </row>
    <row r="76" spans="2:16" x14ac:dyDescent="0.2">
      <c r="B76" s="1" t="s">
        <v>371</v>
      </c>
      <c r="C76" s="1" t="s">
        <v>6</v>
      </c>
      <c r="D76" s="1" t="s">
        <v>6</v>
      </c>
      <c r="E76" s="1" t="s">
        <v>6</v>
      </c>
      <c r="F76" s="1" t="s">
        <v>6</v>
      </c>
      <c r="G76" s="1" t="s">
        <v>6</v>
      </c>
      <c r="H76" s="1" t="s">
        <v>6</v>
      </c>
      <c r="I76" s="1" t="s">
        <v>6</v>
      </c>
      <c r="J76" s="1" t="s">
        <v>6</v>
      </c>
      <c r="K76" s="1" t="s">
        <v>6</v>
      </c>
      <c r="L76" s="1" t="s">
        <v>6</v>
      </c>
      <c r="M76" s="1" t="s">
        <v>6</v>
      </c>
      <c r="N76" s="1" t="s">
        <v>6</v>
      </c>
      <c r="O76" s="1" t="s">
        <v>6</v>
      </c>
      <c r="P76" s="1" t="s">
        <v>6</v>
      </c>
    </row>
    <row r="77" spans="2:16" x14ac:dyDescent="0.2">
      <c r="B77" s="1" t="s">
        <v>372</v>
      </c>
      <c r="C77" s="1" t="s">
        <v>6</v>
      </c>
      <c r="D77" s="1" t="s">
        <v>6</v>
      </c>
      <c r="E77" s="1" t="s">
        <v>6</v>
      </c>
      <c r="F77" s="1" t="s">
        <v>6</v>
      </c>
      <c r="G77" s="1" t="s">
        <v>6</v>
      </c>
      <c r="H77" s="1" t="s">
        <v>6</v>
      </c>
      <c r="I77" s="1" t="s">
        <v>6</v>
      </c>
      <c r="J77" s="1" t="s">
        <v>6</v>
      </c>
      <c r="K77" s="1" t="s">
        <v>6</v>
      </c>
      <c r="L77" s="1" t="s">
        <v>6</v>
      </c>
      <c r="M77" s="1" t="s">
        <v>6</v>
      </c>
      <c r="N77" s="1" t="s">
        <v>6</v>
      </c>
      <c r="O77" s="1" t="s">
        <v>6</v>
      </c>
      <c r="P77" s="1" t="s">
        <v>6</v>
      </c>
    </row>
    <row r="78" spans="2:16" x14ac:dyDescent="0.2">
      <c r="B78" s="1" t="s">
        <v>101</v>
      </c>
      <c r="C78" s="1" t="s">
        <v>6</v>
      </c>
      <c r="D78" s="1" t="s">
        <v>6</v>
      </c>
      <c r="E78" s="1" t="s">
        <v>6</v>
      </c>
      <c r="F78" s="1" t="s">
        <v>6</v>
      </c>
      <c r="G78" s="1" t="s">
        <v>6</v>
      </c>
      <c r="H78" s="1" t="s">
        <v>6</v>
      </c>
      <c r="I78" s="39">
        <f>I79+I86</f>
        <v>320696</v>
      </c>
      <c r="J78" s="1" t="s">
        <v>6</v>
      </c>
      <c r="K78" s="39">
        <f>K79+K86</f>
        <v>0.1</v>
      </c>
      <c r="L78" s="39">
        <f>L79+L86</f>
        <v>33244.799999999996</v>
      </c>
      <c r="M78" s="1" t="s">
        <v>6</v>
      </c>
      <c r="N78" s="38">
        <f t="shared" ref="N78:N126" si="1">L78/$L$11</f>
        <v>0.30127070030793318</v>
      </c>
      <c r="O78" s="38">
        <f>L78/'סכום נכסי הקרן'!$C$42</f>
        <v>8.3392632888195345E-2</v>
      </c>
      <c r="P78" s="1" t="s">
        <v>6</v>
      </c>
    </row>
    <row r="79" spans="2:16" x14ac:dyDescent="0.2">
      <c r="B79" s="1" t="s">
        <v>164</v>
      </c>
      <c r="C79" s="1" t="s">
        <v>6</v>
      </c>
      <c r="D79" s="1" t="s">
        <v>6</v>
      </c>
      <c r="E79" s="1" t="s">
        <v>6</v>
      </c>
      <c r="F79" s="1" t="s">
        <v>6</v>
      </c>
      <c r="G79" s="1" t="s">
        <v>6</v>
      </c>
      <c r="H79" s="1" t="s">
        <v>6</v>
      </c>
      <c r="I79" s="39">
        <v>256177</v>
      </c>
      <c r="J79" s="1" t="s">
        <v>6</v>
      </c>
      <c r="K79" s="39">
        <v>0</v>
      </c>
      <c r="L79" s="39">
        <v>2909.04</v>
      </c>
      <c r="M79" s="1" t="s">
        <v>6</v>
      </c>
      <c r="N79" s="38">
        <f t="shared" si="1"/>
        <v>2.6362273739766521E-2</v>
      </c>
      <c r="O79" s="38">
        <f>L79/'סכום נכסי הקרן'!$C$42</f>
        <v>7.2971563906859367E-3</v>
      </c>
      <c r="P79" s="1" t="s">
        <v>6</v>
      </c>
    </row>
    <row r="80" spans="2:16" x14ac:dyDescent="0.2">
      <c r="B80" s="40" t="s">
        <v>373</v>
      </c>
      <c r="C80" s="40" t="s">
        <v>374</v>
      </c>
      <c r="D80" s="40" t="s">
        <v>375</v>
      </c>
      <c r="E80" s="40" t="s">
        <v>285</v>
      </c>
      <c r="F80" s="41">
        <v>520036716</v>
      </c>
      <c r="G80" s="40" t="s">
        <v>376</v>
      </c>
      <c r="H80" s="40" t="s">
        <v>48</v>
      </c>
      <c r="I80" s="43">
        <v>11</v>
      </c>
      <c r="J80" s="43">
        <v>8183</v>
      </c>
      <c r="K80" s="43">
        <v>0</v>
      </c>
      <c r="L80" s="43">
        <v>2.86</v>
      </c>
      <c r="M80" s="42">
        <v>0</v>
      </c>
      <c r="N80" s="42">
        <f t="shared" si="1"/>
        <v>2.5917863933026788E-5</v>
      </c>
      <c r="O80" s="42">
        <f>L80/'סכום נכסי הקרן'!$C$42</f>
        <v>7.1741424240855328E-6</v>
      </c>
      <c r="P80" s="41">
        <v>60036159</v>
      </c>
    </row>
    <row r="81" spans="2:16" x14ac:dyDescent="0.2">
      <c r="B81" s="40" t="s">
        <v>377</v>
      </c>
      <c r="C81" s="40" t="s">
        <v>378</v>
      </c>
      <c r="D81" s="40" t="s">
        <v>379</v>
      </c>
      <c r="E81" s="40" t="s">
        <v>285</v>
      </c>
      <c r="F81" s="41">
        <v>997579</v>
      </c>
      <c r="G81" s="40" t="s">
        <v>380</v>
      </c>
      <c r="H81" s="40" t="s">
        <v>48</v>
      </c>
      <c r="I81" s="43">
        <v>81</v>
      </c>
      <c r="J81" s="43">
        <v>362</v>
      </c>
      <c r="K81" s="43">
        <v>0</v>
      </c>
      <c r="L81" s="43">
        <v>0.93</v>
      </c>
      <c r="M81" s="42">
        <v>0</v>
      </c>
      <c r="N81" s="42">
        <f t="shared" si="1"/>
        <v>8.4278368733268923E-6</v>
      </c>
      <c r="O81" s="42">
        <f>L81/'סכום נכסי הקרן'!$C$42</f>
        <v>2.3328505085313096E-6</v>
      </c>
      <c r="P81" s="41">
        <v>77748937</v>
      </c>
    </row>
    <row r="82" spans="2:16" x14ac:dyDescent="0.2">
      <c r="B82" s="40" t="s">
        <v>381</v>
      </c>
      <c r="C82" s="40" t="s">
        <v>382</v>
      </c>
      <c r="D82" s="40" t="s">
        <v>379</v>
      </c>
      <c r="E82" s="40" t="s">
        <v>285</v>
      </c>
      <c r="F82" s="41">
        <v>520044371</v>
      </c>
      <c r="G82" s="40" t="s">
        <v>383</v>
      </c>
      <c r="H82" s="40" t="s">
        <v>48</v>
      </c>
      <c r="I82" s="43">
        <v>50</v>
      </c>
      <c r="J82" s="43">
        <v>3197</v>
      </c>
      <c r="K82" s="43">
        <v>0</v>
      </c>
      <c r="L82" s="43">
        <v>5.08</v>
      </c>
      <c r="M82" s="42">
        <v>0</v>
      </c>
      <c r="N82" s="42">
        <f t="shared" si="1"/>
        <v>4.6035926146774854E-5</v>
      </c>
      <c r="O82" s="42">
        <f>L82/'סכום נכסי הקרן'!$C$42</f>
        <v>1.2742882347676402E-5</v>
      </c>
      <c r="P82" s="41">
        <v>107466</v>
      </c>
    </row>
    <row r="83" spans="2:16" x14ac:dyDescent="0.2">
      <c r="B83" s="40" t="s">
        <v>384</v>
      </c>
      <c r="C83" s="40" t="s">
        <v>385</v>
      </c>
      <c r="D83" s="40" t="s">
        <v>170</v>
      </c>
      <c r="E83" s="40" t="s">
        <v>285</v>
      </c>
      <c r="F83" s="41">
        <v>997681</v>
      </c>
      <c r="G83" s="40" t="s">
        <v>386</v>
      </c>
      <c r="H83" s="40" t="s">
        <v>48</v>
      </c>
      <c r="I83" s="43">
        <v>256000</v>
      </c>
      <c r="J83" s="43">
        <v>356</v>
      </c>
      <c r="K83" s="43">
        <v>0</v>
      </c>
      <c r="L83" s="43">
        <v>2894.48</v>
      </c>
      <c r="M83" s="42">
        <v>1E-3</v>
      </c>
      <c r="N83" s="42">
        <f t="shared" si="1"/>
        <v>2.623032825065293E-2</v>
      </c>
      <c r="O83" s="42">
        <f>L83/'סכום נכסי הקרן'!$C$42</f>
        <v>7.2606334837996833E-3</v>
      </c>
      <c r="P83" s="41">
        <v>60398476</v>
      </c>
    </row>
    <row r="84" spans="2:16" x14ac:dyDescent="0.2">
      <c r="B84" s="40" t="s">
        <v>387</v>
      </c>
      <c r="C84" s="40" t="s">
        <v>388</v>
      </c>
      <c r="D84" s="40" t="s">
        <v>379</v>
      </c>
      <c r="E84" s="40" t="s">
        <v>285</v>
      </c>
      <c r="F84" s="41">
        <v>97632</v>
      </c>
      <c r="G84" s="40" t="s">
        <v>386</v>
      </c>
      <c r="H84" s="40" t="s">
        <v>48</v>
      </c>
      <c r="I84" s="43">
        <v>27</v>
      </c>
      <c r="J84" s="43">
        <v>2539</v>
      </c>
      <c r="K84" s="43">
        <v>0</v>
      </c>
      <c r="L84" s="43">
        <v>2.1800000000000002</v>
      </c>
      <c r="M84" s="42">
        <v>0</v>
      </c>
      <c r="N84" s="42">
        <f t="shared" si="1"/>
        <v>1.9755574606293149E-5</v>
      </c>
      <c r="O84" s="42">
        <f>L84/'סכום נכסי הקרן'!$C$42</f>
        <v>5.4684022673099521E-6</v>
      </c>
      <c r="P84" s="41">
        <v>60015302</v>
      </c>
    </row>
    <row r="85" spans="2:16" x14ac:dyDescent="0.2">
      <c r="B85" s="40" t="s">
        <v>891</v>
      </c>
      <c r="C85" s="40" t="s">
        <v>389</v>
      </c>
      <c r="D85" s="40" t="s">
        <v>170</v>
      </c>
      <c r="E85" s="40" t="s">
        <v>285</v>
      </c>
      <c r="F85" s="41">
        <v>2080</v>
      </c>
      <c r="G85" s="40" t="s">
        <v>386</v>
      </c>
      <c r="H85" s="40" t="s">
        <v>48</v>
      </c>
      <c r="I85" s="43">
        <v>8</v>
      </c>
      <c r="J85" s="43">
        <v>13826</v>
      </c>
      <c r="K85" s="43">
        <v>0</v>
      </c>
      <c r="L85" s="43">
        <v>3.51</v>
      </c>
      <c r="M85" s="42">
        <v>0</v>
      </c>
      <c r="N85" s="42">
        <f t="shared" si="1"/>
        <v>3.1808287554169235E-5</v>
      </c>
      <c r="O85" s="42">
        <f>L85/'סכום נכסי הקרן'!$C$42</f>
        <v>8.8046293386504263E-6</v>
      </c>
      <c r="P85" s="41">
        <v>100560</v>
      </c>
    </row>
    <row r="86" spans="2:16" x14ac:dyDescent="0.2">
      <c r="B86" s="1" t="s">
        <v>163</v>
      </c>
      <c r="C86" s="1" t="s">
        <v>6</v>
      </c>
      <c r="D86" s="1" t="s">
        <v>6</v>
      </c>
      <c r="E86" s="1" t="s">
        <v>6</v>
      </c>
      <c r="F86" s="1" t="s">
        <v>6</v>
      </c>
      <c r="G86" s="1" t="s">
        <v>6</v>
      </c>
      <c r="H86" s="1" t="s">
        <v>6</v>
      </c>
      <c r="I86" s="39">
        <f>SUM(I87:I126)</f>
        <v>64519</v>
      </c>
      <c r="J86" s="1" t="s">
        <v>6</v>
      </c>
      <c r="K86" s="39">
        <f>SUM(K87:K126)</f>
        <v>0.1</v>
      </c>
      <c r="L86" s="39">
        <f>SUM(L87:L126)</f>
        <v>30335.759999999995</v>
      </c>
      <c r="M86" s="1" t="s">
        <v>6</v>
      </c>
      <c r="N86" s="38">
        <f t="shared" si="1"/>
        <v>0.27490842656816666</v>
      </c>
      <c r="O86" s="38">
        <f>L86/'סכום נכסי הקרן'!$C$42</f>
        <v>7.6095476497509404E-2</v>
      </c>
      <c r="P86" s="1" t="s">
        <v>6</v>
      </c>
    </row>
    <row r="87" spans="2:16" x14ac:dyDescent="0.2">
      <c r="B87" s="40" t="s">
        <v>390</v>
      </c>
      <c r="C87" s="40" t="s">
        <v>391</v>
      </c>
      <c r="D87" s="40" t="s">
        <v>170</v>
      </c>
      <c r="E87" s="40" t="s">
        <v>285</v>
      </c>
      <c r="F87" s="41">
        <v>99476</v>
      </c>
      <c r="G87" s="40" t="s">
        <v>376</v>
      </c>
      <c r="H87" s="40" t="s">
        <v>54</v>
      </c>
      <c r="I87" s="43">
        <v>92</v>
      </c>
      <c r="J87" s="43">
        <v>1054.2</v>
      </c>
      <c r="K87" s="43">
        <v>0</v>
      </c>
      <c r="L87" s="43">
        <v>3.42</v>
      </c>
      <c r="M87" s="42">
        <v>0</v>
      </c>
      <c r="N87" s="42">
        <f t="shared" si="1"/>
        <v>3.0992690437395669E-5</v>
      </c>
      <c r="O87" s="42">
        <f>L87/'סכום נכסי הקרן'!$C$42</f>
        <v>8.5788696120183641E-6</v>
      </c>
      <c r="P87" s="41">
        <v>62014725</v>
      </c>
    </row>
    <row r="88" spans="2:16" x14ac:dyDescent="0.2">
      <c r="B88" s="40" t="s">
        <v>392</v>
      </c>
      <c r="C88" s="40" t="s">
        <v>393</v>
      </c>
      <c r="D88" s="40" t="s">
        <v>170</v>
      </c>
      <c r="E88" s="40" t="s">
        <v>285</v>
      </c>
      <c r="F88" s="41">
        <v>98065</v>
      </c>
      <c r="G88" s="40" t="s">
        <v>376</v>
      </c>
      <c r="H88" s="40" t="s">
        <v>50</v>
      </c>
      <c r="I88" s="43">
        <v>33</v>
      </c>
      <c r="J88" s="43">
        <v>1191</v>
      </c>
      <c r="K88" s="43">
        <v>0</v>
      </c>
      <c r="L88" s="43">
        <v>1.64</v>
      </c>
      <c r="M88" s="42">
        <v>0</v>
      </c>
      <c r="N88" s="42">
        <f t="shared" si="1"/>
        <v>1.4861991905651723E-5</v>
      </c>
      <c r="O88" s="42">
        <f>L88/'סכום נכסי הקרן'!$C$42</f>
        <v>4.1138439075175782E-6</v>
      </c>
      <c r="P88" s="41">
        <v>60443751</v>
      </c>
    </row>
    <row r="89" spans="2:16" x14ac:dyDescent="0.2">
      <c r="B89" s="40" t="s">
        <v>394</v>
      </c>
      <c r="C89" s="40" t="s">
        <v>395</v>
      </c>
      <c r="D89" s="40" t="s">
        <v>170</v>
      </c>
      <c r="E89" s="40" t="s">
        <v>285</v>
      </c>
      <c r="F89" s="41">
        <v>997624</v>
      </c>
      <c r="G89" s="40" t="s">
        <v>376</v>
      </c>
      <c r="H89" s="40" t="s">
        <v>54</v>
      </c>
      <c r="I89" s="43">
        <v>6</v>
      </c>
      <c r="J89" s="43">
        <v>3862</v>
      </c>
      <c r="K89" s="43">
        <v>0</v>
      </c>
      <c r="L89" s="43">
        <v>0.82</v>
      </c>
      <c r="M89" s="42">
        <v>0</v>
      </c>
      <c r="N89" s="42">
        <f t="shared" si="1"/>
        <v>7.4309959528258616E-6</v>
      </c>
      <c r="O89" s="42">
        <f>L89/'סכום נכסי הקרן'!$C$42</f>
        <v>2.0569219537587891E-6</v>
      </c>
      <c r="P89" s="41">
        <v>62014733</v>
      </c>
    </row>
    <row r="90" spans="2:16" x14ac:dyDescent="0.2">
      <c r="B90" s="40" t="s">
        <v>396</v>
      </c>
      <c r="C90" s="40" t="s">
        <v>397</v>
      </c>
      <c r="D90" s="40" t="s">
        <v>170</v>
      </c>
      <c r="E90" s="40" t="s">
        <v>285</v>
      </c>
      <c r="F90" s="41">
        <v>94189</v>
      </c>
      <c r="G90" s="40" t="s">
        <v>376</v>
      </c>
      <c r="H90" s="40" t="s">
        <v>48</v>
      </c>
      <c r="I90" s="43">
        <v>6</v>
      </c>
      <c r="J90" s="43">
        <v>32237</v>
      </c>
      <c r="K90" s="43">
        <v>0</v>
      </c>
      <c r="L90" s="43">
        <v>6.14</v>
      </c>
      <c r="M90" s="42">
        <v>0</v>
      </c>
      <c r="N90" s="42">
        <f t="shared" si="1"/>
        <v>5.5641847744330238E-5</v>
      </c>
      <c r="O90" s="42">
        <f>L90/'סכום נכסי הקרן'!$C$42</f>
        <v>1.5401830239120688E-5</v>
      </c>
      <c r="P90" s="41">
        <v>20001775</v>
      </c>
    </row>
    <row r="91" spans="2:16" x14ac:dyDescent="0.2">
      <c r="B91" s="40" t="s">
        <v>398</v>
      </c>
      <c r="C91" s="40" t="s">
        <v>399</v>
      </c>
      <c r="D91" s="40" t="s">
        <v>170</v>
      </c>
      <c r="E91" s="40" t="s">
        <v>285</v>
      </c>
      <c r="F91" s="41">
        <v>99416</v>
      </c>
      <c r="G91" s="40" t="s">
        <v>380</v>
      </c>
      <c r="H91" s="40" t="s">
        <v>54</v>
      </c>
      <c r="I91" s="43">
        <v>6266</v>
      </c>
      <c r="J91" s="43">
        <v>7860</v>
      </c>
      <c r="K91" s="43">
        <v>0</v>
      </c>
      <c r="L91" s="43">
        <v>1735.4</v>
      </c>
      <c r="M91" s="42">
        <v>0</v>
      </c>
      <c r="N91" s="42">
        <f t="shared" si="1"/>
        <v>1.5726524849431711E-2</v>
      </c>
      <c r="O91" s="42">
        <f>L91/'סכום נכסי הקרן'!$C$42</f>
        <v>4.3531492177475645E-3</v>
      </c>
      <c r="P91" s="41">
        <v>60613957</v>
      </c>
    </row>
    <row r="92" spans="2:16" x14ac:dyDescent="0.2">
      <c r="B92" s="40" t="s">
        <v>400</v>
      </c>
      <c r="C92" s="40" t="s">
        <v>401</v>
      </c>
      <c r="D92" s="40" t="s">
        <v>375</v>
      </c>
      <c r="E92" s="40" t="s">
        <v>285</v>
      </c>
      <c r="F92" s="41">
        <v>93009</v>
      </c>
      <c r="G92" s="40" t="s">
        <v>380</v>
      </c>
      <c r="H92" s="40" t="s">
        <v>48</v>
      </c>
      <c r="I92" s="43">
        <v>7</v>
      </c>
      <c r="J92" s="43">
        <v>11971</v>
      </c>
      <c r="K92" s="43">
        <v>0</v>
      </c>
      <c r="L92" s="43">
        <v>2.66</v>
      </c>
      <c r="M92" s="42">
        <v>0</v>
      </c>
      <c r="N92" s="42">
        <f t="shared" si="1"/>
        <v>2.4105425895752188E-5</v>
      </c>
      <c r="O92" s="42">
        <f>L92/'סכום נכסי הקרן'!$C$42</f>
        <v>6.6724541426809509E-6</v>
      </c>
      <c r="P92" s="41">
        <v>60287703</v>
      </c>
    </row>
    <row r="93" spans="2:16" x14ac:dyDescent="0.2">
      <c r="B93" s="40" t="s">
        <v>402</v>
      </c>
      <c r="C93" s="40" t="s">
        <v>403</v>
      </c>
      <c r="D93" s="40" t="s">
        <v>375</v>
      </c>
      <c r="E93" s="40" t="s">
        <v>285</v>
      </c>
      <c r="F93" s="41">
        <v>97184</v>
      </c>
      <c r="G93" s="40" t="s">
        <v>380</v>
      </c>
      <c r="H93" s="40" t="s">
        <v>48</v>
      </c>
      <c r="I93" s="43">
        <v>3</v>
      </c>
      <c r="J93" s="43">
        <v>23139</v>
      </c>
      <c r="K93" s="43">
        <v>0.01</v>
      </c>
      <c r="L93" s="43">
        <v>2.21</v>
      </c>
      <c r="M93" s="42">
        <v>0</v>
      </c>
      <c r="N93" s="42">
        <f t="shared" si="1"/>
        <v>2.0027440311884335E-5</v>
      </c>
      <c r="O93" s="42">
        <f>L93/'סכום נכסי הקרן'!$C$42</f>
        <v>5.5436555095206392E-6</v>
      </c>
      <c r="P93" s="41">
        <v>112482</v>
      </c>
    </row>
    <row r="94" spans="2:16" x14ac:dyDescent="0.2">
      <c r="B94" s="40" t="s">
        <v>404</v>
      </c>
      <c r="C94" s="40" t="s">
        <v>405</v>
      </c>
      <c r="D94" s="40" t="s">
        <v>406</v>
      </c>
      <c r="E94" s="40" t="s">
        <v>285</v>
      </c>
      <c r="F94" s="41">
        <v>98167</v>
      </c>
      <c r="G94" s="40" t="s">
        <v>380</v>
      </c>
      <c r="H94" s="40" t="s">
        <v>54</v>
      </c>
      <c r="I94" s="43">
        <v>1941</v>
      </c>
      <c r="J94" s="43">
        <v>22620</v>
      </c>
      <c r="K94" s="43">
        <v>0</v>
      </c>
      <c r="L94" s="43">
        <v>1547.05</v>
      </c>
      <c r="M94" s="42">
        <v>0</v>
      </c>
      <c r="N94" s="42">
        <f t="shared" si="1"/>
        <v>1.4019661327828354E-2</v>
      </c>
      <c r="O94" s="42">
        <f>L94/'סכום נכסי הקרן'!$C$42</f>
        <v>3.8806842787347984E-3</v>
      </c>
      <c r="P94" s="41">
        <v>70380597</v>
      </c>
    </row>
    <row r="95" spans="2:16" x14ac:dyDescent="0.2">
      <c r="B95" s="40" t="s">
        <v>407</v>
      </c>
      <c r="C95" s="40" t="s">
        <v>408</v>
      </c>
      <c r="D95" s="40" t="s">
        <v>170</v>
      </c>
      <c r="E95" s="40" t="s">
        <v>285</v>
      </c>
      <c r="F95" s="41">
        <v>93204</v>
      </c>
      <c r="G95" s="40" t="s">
        <v>409</v>
      </c>
      <c r="H95" s="40" t="s">
        <v>50</v>
      </c>
      <c r="I95" s="43">
        <v>226</v>
      </c>
      <c r="J95" s="43">
        <v>32.619999999999997</v>
      </c>
      <c r="K95" s="43">
        <v>0</v>
      </c>
      <c r="L95" s="43">
        <v>0.31</v>
      </c>
      <c r="M95" s="42">
        <v>0</v>
      </c>
      <c r="N95" s="42">
        <f t="shared" si="1"/>
        <v>2.8092789577756308E-6</v>
      </c>
      <c r="O95" s="42">
        <f>L95/'סכום נכסי הקרן'!$C$42</f>
        <v>7.7761683617710322E-7</v>
      </c>
      <c r="P95" s="41">
        <v>62004569</v>
      </c>
    </row>
    <row r="96" spans="2:16" x14ac:dyDescent="0.2">
      <c r="B96" s="40" t="s">
        <v>410</v>
      </c>
      <c r="C96" s="40" t="s">
        <v>411</v>
      </c>
      <c r="D96" s="40" t="s">
        <v>379</v>
      </c>
      <c r="E96" s="40" t="s">
        <v>285</v>
      </c>
      <c r="F96" s="41">
        <v>99462</v>
      </c>
      <c r="G96" s="40" t="s">
        <v>409</v>
      </c>
      <c r="H96" s="40" t="s">
        <v>48</v>
      </c>
      <c r="I96" s="43">
        <v>20</v>
      </c>
      <c r="J96" s="43">
        <v>4682</v>
      </c>
      <c r="K96" s="43">
        <v>0</v>
      </c>
      <c r="L96" s="43">
        <v>2.97</v>
      </c>
      <c r="M96" s="42">
        <v>0</v>
      </c>
      <c r="N96" s="42">
        <f t="shared" si="1"/>
        <v>2.6914704853527819E-5</v>
      </c>
      <c r="O96" s="42">
        <f>L96/'סכום נכסי הקרן'!$C$42</f>
        <v>7.4500709788580541E-6</v>
      </c>
      <c r="P96" s="41">
        <v>60002912</v>
      </c>
    </row>
    <row r="97" spans="2:16" x14ac:dyDescent="0.2">
      <c r="B97" s="40" t="s">
        <v>412</v>
      </c>
      <c r="C97" s="40" t="s">
        <v>413</v>
      </c>
      <c r="D97" s="40" t="s">
        <v>414</v>
      </c>
      <c r="E97" s="40" t="s">
        <v>285</v>
      </c>
      <c r="F97" s="41">
        <v>98733</v>
      </c>
      <c r="G97" s="40" t="s">
        <v>409</v>
      </c>
      <c r="H97" s="40" t="s">
        <v>50</v>
      </c>
      <c r="I97" s="43">
        <v>48</v>
      </c>
      <c r="J97" s="43">
        <v>184.5</v>
      </c>
      <c r="K97" s="43">
        <v>0</v>
      </c>
      <c r="L97" s="43">
        <v>0.37</v>
      </c>
      <c r="M97" s="42">
        <v>0</v>
      </c>
      <c r="N97" s="42">
        <f t="shared" si="1"/>
        <v>3.353010368958011E-6</v>
      </c>
      <c r="O97" s="42">
        <f>L97/'סכום נכסי הקרן'!$C$42</f>
        <v>9.2812332059847807E-7</v>
      </c>
      <c r="P97" s="41">
        <v>60067261</v>
      </c>
    </row>
    <row r="98" spans="2:16" x14ac:dyDescent="0.2">
      <c r="B98" s="40" t="s">
        <v>415</v>
      </c>
      <c r="C98" s="40" t="s">
        <v>416</v>
      </c>
      <c r="D98" s="40" t="s">
        <v>379</v>
      </c>
      <c r="E98" s="40" t="s">
        <v>285</v>
      </c>
      <c r="F98" s="41">
        <v>997618</v>
      </c>
      <c r="G98" s="40" t="s">
        <v>417</v>
      </c>
      <c r="H98" s="40" t="s">
        <v>48</v>
      </c>
      <c r="I98" s="43">
        <v>28</v>
      </c>
      <c r="J98" s="43">
        <v>243</v>
      </c>
      <c r="K98" s="43">
        <v>0</v>
      </c>
      <c r="L98" s="43">
        <v>0.22</v>
      </c>
      <c r="M98" s="42">
        <v>0</v>
      </c>
      <c r="N98" s="42">
        <f t="shared" si="1"/>
        <v>1.9936818410020606E-6</v>
      </c>
      <c r="O98" s="42">
        <f>L98/'סכום נכסי הקרן'!$C$42</f>
        <v>5.5185710954504105E-7</v>
      </c>
      <c r="P98" s="41">
        <v>76686906</v>
      </c>
    </row>
    <row r="99" spans="2:16" x14ac:dyDescent="0.2">
      <c r="B99" s="40" t="s">
        <v>418</v>
      </c>
      <c r="C99" s="40" t="s">
        <v>419</v>
      </c>
      <c r="D99" s="40" t="s">
        <v>375</v>
      </c>
      <c r="E99" s="40" t="s">
        <v>285</v>
      </c>
      <c r="F99" s="41">
        <v>98044</v>
      </c>
      <c r="G99" s="40" t="s">
        <v>417</v>
      </c>
      <c r="H99" s="40" t="s">
        <v>48</v>
      </c>
      <c r="I99" s="43">
        <v>5</v>
      </c>
      <c r="J99" s="43">
        <v>19458</v>
      </c>
      <c r="K99" s="43">
        <v>0</v>
      </c>
      <c r="L99" s="43">
        <v>3.09</v>
      </c>
      <c r="M99" s="42">
        <v>0</v>
      </c>
      <c r="N99" s="42">
        <f t="shared" si="1"/>
        <v>2.8002167675892577E-5</v>
      </c>
      <c r="O99" s="42">
        <f>L99/'סכום נכסי הקרן'!$C$42</f>
        <v>7.7510839477008034E-6</v>
      </c>
      <c r="P99" s="41">
        <v>115519</v>
      </c>
    </row>
    <row r="100" spans="2:16" x14ac:dyDescent="0.2">
      <c r="B100" s="40" t="s">
        <v>420</v>
      </c>
      <c r="C100" s="40" t="s">
        <v>421</v>
      </c>
      <c r="D100" s="40" t="s">
        <v>170</v>
      </c>
      <c r="E100" s="40" t="s">
        <v>285</v>
      </c>
      <c r="F100" s="41">
        <v>96136</v>
      </c>
      <c r="G100" s="40" t="s">
        <v>422</v>
      </c>
      <c r="H100" s="40" t="s">
        <v>48</v>
      </c>
      <c r="I100" s="43">
        <v>15</v>
      </c>
      <c r="J100" s="43">
        <v>8419</v>
      </c>
      <c r="K100" s="43">
        <v>0</v>
      </c>
      <c r="L100" s="43">
        <v>4.01</v>
      </c>
      <c r="M100" s="42">
        <v>0</v>
      </c>
      <c r="N100" s="42">
        <f t="shared" si="1"/>
        <v>3.6339382647355742E-5</v>
      </c>
      <c r="O100" s="42">
        <f>L100/'סכום נכסי הקרן'!$C$42</f>
        <v>1.0058850042161883E-5</v>
      </c>
      <c r="P100" s="41">
        <v>62011762</v>
      </c>
    </row>
    <row r="101" spans="2:16" x14ac:dyDescent="0.2">
      <c r="B101" s="40" t="s">
        <v>423</v>
      </c>
      <c r="C101" s="40" t="s">
        <v>424</v>
      </c>
      <c r="D101" s="40" t="s">
        <v>375</v>
      </c>
      <c r="E101" s="40" t="s">
        <v>285</v>
      </c>
      <c r="F101" s="41">
        <v>99204</v>
      </c>
      <c r="G101" s="40" t="s">
        <v>425</v>
      </c>
      <c r="H101" s="40" t="s">
        <v>48</v>
      </c>
      <c r="I101" s="43">
        <v>13870</v>
      </c>
      <c r="J101" s="43">
        <v>4122</v>
      </c>
      <c r="K101" s="43">
        <v>0</v>
      </c>
      <c r="L101" s="43">
        <v>1815.79</v>
      </c>
      <c r="M101" s="42">
        <v>0</v>
      </c>
      <c r="N101" s="42">
        <f t="shared" si="1"/>
        <v>1.6455034318514236E-2</v>
      </c>
      <c r="O101" s="42">
        <f>L101/'סכום נכסי הקרן'!$C$42</f>
        <v>4.5548028224581365E-3</v>
      </c>
      <c r="P101" s="41">
        <v>1060193</v>
      </c>
    </row>
    <row r="102" spans="2:16" x14ac:dyDescent="0.2">
      <c r="B102" s="40" t="s">
        <v>426</v>
      </c>
      <c r="C102" s="40" t="s">
        <v>427</v>
      </c>
      <c r="D102" s="40" t="s">
        <v>375</v>
      </c>
      <c r="E102" s="40" t="s">
        <v>285</v>
      </c>
      <c r="F102" s="41">
        <v>99201</v>
      </c>
      <c r="G102" s="40" t="s">
        <v>425</v>
      </c>
      <c r="H102" s="40" t="s">
        <v>48</v>
      </c>
      <c r="I102" s="43">
        <v>4814</v>
      </c>
      <c r="J102" s="43">
        <v>5340</v>
      </c>
      <c r="K102" s="43">
        <v>0</v>
      </c>
      <c r="L102" s="43">
        <v>816.45</v>
      </c>
      <c r="M102" s="42">
        <v>0</v>
      </c>
      <c r="N102" s="42">
        <f t="shared" si="1"/>
        <v>7.3988251776642387E-3</v>
      </c>
      <c r="O102" s="42">
        <f>L102/'סכום נכסי הקרן'!$C$42</f>
        <v>2.0480169867638578E-3</v>
      </c>
      <c r="P102" s="41">
        <v>103747</v>
      </c>
    </row>
    <row r="103" spans="2:16" x14ac:dyDescent="0.2">
      <c r="B103" s="40" t="s">
        <v>428</v>
      </c>
      <c r="C103" s="40" t="s">
        <v>429</v>
      </c>
      <c r="D103" s="40" t="s">
        <v>375</v>
      </c>
      <c r="E103" s="40" t="s">
        <v>285</v>
      </c>
      <c r="F103" s="41">
        <v>99375</v>
      </c>
      <c r="G103" s="40" t="s">
        <v>425</v>
      </c>
      <c r="H103" s="40" t="s">
        <v>48</v>
      </c>
      <c r="I103" s="43">
        <v>1596</v>
      </c>
      <c r="J103" s="43">
        <v>33010</v>
      </c>
      <c r="K103" s="43">
        <v>0</v>
      </c>
      <c r="L103" s="43">
        <v>1673.24</v>
      </c>
      <c r="M103" s="42">
        <v>0</v>
      </c>
      <c r="N103" s="42">
        <f t="shared" si="1"/>
        <v>1.5163219107446764E-2</v>
      </c>
      <c r="O103" s="42">
        <f>L103/'סכום נכסי הקרן'!$C$42</f>
        <v>4.1972244998870201E-3</v>
      </c>
      <c r="P103" s="41">
        <v>113571</v>
      </c>
    </row>
    <row r="104" spans="2:16" x14ac:dyDescent="0.2">
      <c r="B104" s="40" t="s">
        <v>430</v>
      </c>
      <c r="C104" s="40" t="s">
        <v>431</v>
      </c>
      <c r="D104" s="40" t="s">
        <v>375</v>
      </c>
      <c r="E104" s="40" t="s">
        <v>285</v>
      </c>
      <c r="F104" s="41">
        <v>99374</v>
      </c>
      <c r="G104" s="40" t="s">
        <v>425</v>
      </c>
      <c r="H104" s="40" t="s">
        <v>48</v>
      </c>
      <c r="I104" s="43">
        <v>1991</v>
      </c>
      <c r="J104" s="43">
        <v>13632</v>
      </c>
      <c r="K104" s="43">
        <v>0</v>
      </c>
      <c r="L104" s="43">
        <v>862.01</v>
      </c>
      <c r="M104" s="42">
        <v>0</v>
      </c>
      <c r="N104" s="42">
        <f t="shared" si="1"/>
        <v>7.8116985625553918E-3</v>
      </c>
      <c r="O104" s="42">
        <f>L104/'סכום נכסי הקרן'!$C$42</f>
        <v>2.1623015772678218E-3</v>
      </c>
      <c r="P104" s="41">
        <v>1051424</v>
      </c>
    </row>
    <row r="105" spans="2:16" x14ac:dyDescent="0.2">
      <c r="B105" s="40" t="s">
        <v>432</v>
      </c>
      <c r="C105" s="40" t="s">
        <v>433</v>
      </c>
      <c r="D105" s="40" t="s">
        <v>170</v>
      </c>
      <c r="E105" s="40" t="s">
        <v>285</v>
      </c>
      <c r="F105" s="41">
        <v>97411</v>
      </c>
      <c r="G105" s="40" t="s">
        <v>434</v>
      </c>
      <c r="H105" s="40" t="s">
        <v>48</v>
      </c>
      <c r="I105" s="43">
        <v>4205</v>
      </c>
      <c r="J105" s="43">
        <v>13129</v>
      </c>
      <c r="K105" s="43">
        <v>0</v>
      </c>
      <c r="L105" s="43">
        <v>1753.39</v>
      </c>
      <c r="M105" s="42">
        <v>0</v>
      </c>
      <c r="N105" s="42">
        <f t="shared" si="1"/>
        <v>1.5889553650884559E-2</v>
      </c>
      <c r="O105" s="42">
        <f>L105/'סכום נכסי הקרן'!$C$42</f>
        <v>4.3982760786599072E-3</v>
      </c>
      <c r="P105" s="41">
        <v>60004140</v>
      </c>
    </row>
    <row r="106" spans="2:16" x14ac:dyDescent="0.2">
      <c r="B106" s="40" t="s">
        <v>435</v>
      </c>
      <c r="C106" s="40" t="s">
        <v>436</v>
      </c>
      <c r="D106" s="40" t="s">
        <v>170</v>
      </c>
      <c r="E106" s="40" t="s">
        <v>285</v>
      </c>
      <c r="F106" s="41">
        <v>98509</v>
      </c>
      <c r="G106" s="40" t="s">
        <v>434</v>
      </c>
      <c r="H106" s="40" t="s">
        <v>48</v>
      </c>
      <c r="I106" s="43">
        <v>1863</v>
      </c>
      <c r="J106" s="43">
        <v>35738</v>
      </c>
      <c r="K106" s="43">
        <v>0</v>
      </c>
      <c r="L106" s="43">
        <v>2114.58</v>
      </c>
      <c r="M106" s="42">
        <v>0</v>
      </c>
      <c r="N106" s="42">
        <f t="shared" si="1"/>
        <v>1.9162726124300623E-2</v>
      </c>
      <c r="O106" s="42">
        <f>L106/'סכום נכסי הקרן'!$C$42</f>
        <v>5.3043000304625124E-3</v>
      </c>
      <c r="P106" s="41">
        <v>60128162</v>
      </c>
    </row>
    <row r="107" spans="2:16" x14ac:dyDescent="0.2">
      <c r="B107" s="40" t="s">
        <v>437</v>
      </c>
      <c r="C107" s="40" t="s">
        <v>438</v>
      </c>
      <c r="D107" s="40" t="s">
        <v>375</v>
      </c>
      <c r="E107" s="40" t="s">
        <v>285</v>
      </c>
      <c r="F107" s="41">
        <v>98108</v>
      </c>
      <c r="G107" s="40" t="s">
        <v>434</v>
      </c>
      <c r="H107" s="40" t="s">
        <v>48</v>
      </c>
      <c r="I107" s="43">
        <v>3677</v>
      </c>
      <c r="J107" s="43">
        <v>22177</v>
      </c>
      <c r="K107" s="43">
        <v>0</v>
      </c>
      <c r="L107" s="43">
        <v>2589.87</v>
      </c>
      <c r="M107" s="42">
        <v>0</v>
      </c>
      <c r="N107" s="42">
        <f t="shared" si="1"/>
        <v>2.3469894497981848E-2</v>
      </c>
      <c r="O107" s="42">
        <f>L107/'סכום נכסי הקרן'!$C$42</f>
        <v>6.4965371468064326E-3</v>
      </c>
      <c r="P107" s="41">
        <v>1055714</v>
      </c>
    </row>
    <row r="108" spans="2:16" x14ac:dyDescent="0.2">
      <c r="B108" s="40" t="s">
        <v>439</v>
      </c>
      <c r="C108" s="40" t="s">
        <v>440</v>
      </c>
      <c r="D108" s="40" t="s">
        <v>170</v>
      </c>
      <c r="E108" s="40" t="s">
        <v>285</v>
      </c>
      <c r="F108" s="41">
        <v>91254</v>
      </c>
      <c r="G108" s="40" t="s">
        <v>291</v>
      </c>
      <c r="H108" s="40" t="s">
        <v>54</v>
      </c>
      <c r="I108" s="43">
        <v>93</v>
      </c>
      <c r="J108" s="43">
        <v>519.4</v>
      </c>
      <c r="K108" s="43">
        <v>0</v>
      </c>
      <c r="L108" s="43">
        <v>1.7</v>
      </c>
      <c r="M108" s="42">
        <v>0</v>
      </c>
      <c r="N108" s="42">
        <f t="shared" si="1"/>
        <v>1.5405723316834104E-5</v>
      </c>
      <c r="O108" s="42">
        <f>L108/'סכום נכסי הקרן'!$C$42</f>
        <v>4.2643503919389533E-6</v>
      </c>
      <c r="P108" s="41">
        <v>62004293</v>
      </c>
    </row>
    <row r="109" spans="2:16" x14ac:dyDescent="0.2">
      <c r="B109" s="40" t="s">
        <v>441</v>
      </c>
      <c r="C109" s="40" t="s">
        <v>442</v>
      </c>
      <c r="D109" s="40" t="s">
        <v>379</v>
      </c>
      <c r="E109" s="40" t="s">
        <v>285</v>
      </c>
      <c r="F109" s="41">
        <v>99275</v>
      </c>
      <c r="G109" s="40" t="s">
        <v>383</v>
      </c>
      <c r="H109" s="40" t="s">
        <v>48</v>
      </c>
      <c r="I109" s="43">
        <v>4246</v>
      </c>
      <c r="J109" s="43">
        <v>30831</v>
      </c>
      <c r="K109" s="43">
        <v>0</v>
      </c>
      <c r="L109" s="43">
        <v>4157.6499999999996</v>
      </c>
      <c r="M109" s="42">
        <v>0</v>
      </c>
      <c r="N109" s="42">
        <f t="shared" si="1"/>
        <v>3.7677415028373712E-2</v>
      </c>
      <c r="O109" s="42">
        <f>L109/'סכום נכסי הקרן'!$C$42</f>
        <v>1.0429221415908815E-2</v>
      </c>
      <c r="P109" s="41">
        <v>105049</v>
      </c>
    </row>
    <row r="110" spans="2:16" x14ac:dyDescent="0.2">
      <c r="B110" s="40" t="s">
        <v>443</v>
      </c>
      <c r="C110" s="40" t="s">
        <v>444</v>
      </c>
      <c r="D110" s="40" t="s">
        <v>170</v>
      </c>
      <c r="E110" s="40" t="s">
        <v>285</v>
      </c>
      <c r="F110" s="41">
        <v>93134</v>
      </c>
      <c r="G110" s="40" t="s">
        <v>383</v>
      </c>
      <c r="H110" s="40" t="s">
        <v>50</v>
      </c>
      <c r="I110" s="43">
        <v>158</v>
      </c>
      <c r="J110" s="43">
        <v>592</v>
      </c>
      <c r="K110" s="43">
        <v>0</v>
      </c>
      <c r="L110" s="43">
        <v>3.9</v>
      </c>
      <c r="M110" s="42">
        <v>0</v>
      </c>
      <c r="N110" s="42">
        <f t="shared" si="1"/>
        <v>3.5342541726854708E-5</v>
      </c>
      <c r="O110" s="42">
        <f>L110/'סכום נכסי הקרן'!$C$42</f>
        <v>9.7829214873893629E-6</v>
      </c>
      <c r="P110" s="41">
        <v>60122454</v>
      </c>
    </row>
    <row r="111" spans="2:16" x14ac:dyDescent="0.2">
      <c r="B111" s="40" t="s">
        <v>445</v>
      </c>
      <c r="C111" s="40" t="s">
        <v>446</v>
      </c>
      <c r="D111" s="40" t="s">
        <v>170</v>
      </c>
      <c r="E111" s="40" t="s">
        <v>285</v>
      </c>
      <c r="F111" s="41">
        <v>99118</v>
      </c>
      <c r="G111" s="40" t="s">
        <v>383</v>
      </c>
      <c r="H111" s="40" t="s">
        <v>54</v>
      </c>
      <c r="I111" s="43">
        <v>4</v>
      </c>
      <c r="J111" s="43">
        <v>10112</v>
      </c>
      <c r="K111" s="43">
        <v>0</v>
      </c>
      <c r="L111" s="43">
        <v>1.42</v>
      </c>
      <c r="M111" s="42">
        <v>0</v>
      </c>
      <c r="N111" s="42">
        <f t="shared" si="1"/>
        <v>1.2868310064649663E-5</v>
      </c>
      <c r="O111" s="42">
        <f>L111/'סכום נכסי הקרן'!$C$42</f>
        <v>3.5619867979725372E-6</v>
      </c>
      <c r="P111" s="41">
        <v>1054378</v>
      </c>
    </row>
    <row r="112" spans="2:16" x14ac:dyDescent="0.2">
      <c r="B112" s="40" t="s">
        <v>447</v>
      </c>
      <c r="C112" s="40" t="s">
        <v>448</v>
      </c>
      <c r="D112" s="40" t="s">
        <v>170</v>
      </c>
      <c r="E112" s="40" t="s">
        <v>285</v>
      </c>
      <c r="F112" s="41">
        <v>53368</v>
      </c>
      <c r="G112" s="40" t="s">
        <v>383</v>
      </c>
      <c r="H112" s="40" t="s">
        <v>48</v>
      </c>
      <c r="I112" s="43">
        <v>13</v>
      </c>
      <c r="J112" s="43">
        <v>2539</v>
      </c>
      <c r="K112" s="43">
        <v>0</v>
      </c>
      <c r="L112" s="43">
        <v>1.05</v>
      </c>
      <c r="M112" s="42">
        <v>0</v>
      </c>
      <c r="N112" s="42">
        <f t="shared" si="1"/>
        <v>9.5152996956916537E-6</v>
      </c>
      <c r="O112" s="42">
        <f>L112/'סכום נכסי הקרן'!$C$42</f>
        <v>2.6338634773740593E-6</v>
      </c>
      <c r="P112" s="41">
        <v>60413226</v>
      </c>
    </row>
    <row r="113" spans="2:16" x14ac:dyDescent="0.2">
      <c r="B113" s="40" t="s">
        <v>449</v>
      </c>
      <c r="C113" s="40" t="s">
        <v>450</v>
      </c>
      <c r="D113" s="40" t="s">
        <v>379</v>
      </c>
      <c r="E113" s="40" t="s">
        <v>285</v>
      </c>
      <c r="F113" s="41">
        <v>99771</v>
      </c>
      <c r="G113" s="40" t="s">
        <v>386</v>
      </c>
      <c r="H113" s="40" t="s">
        <v>48</v>
      </c>
      <c r="I113" s="43">
        <v>4168</v>
      </c>
      <c r="J113" s="43">
        <v>17461</v>
      </c>
      <c r="K113" s="43">
        <v>0</v>
      </c>
      <c r="L113" s="43">
        <v>2311.41</v>
      </c>
      <c r="M113" s="42">
        <v>0</v>
      </c>
      <c r="N113" s="42">
        <f t="shared" si="1"/>
        <v>2.094643701868442E-2</v>
      </c>
      <c r="O113" s="42">
        <f>L113/'סכום נכסי הקרן'!$C$42</f>
        <v>5.7980365526068322E-3</v>
      </c>
      <c r="P113" s="41">
        <v>103788</v>
      </c>
    </row>
    <row r="114" spans="2:16" x14ac:dyDescent="0.2">
      <c r="B114" s="40" t="s">
        <v>451</v>
      </c>
      <c r="C114" s="40" t="s">
        <v>452</v>
      </c>
      <c r="D114" s="40" t="s">
        <v>170</v>
      </c>
      <c r="E114" s="40" t="s">
        <v>285</v>
      </c>
      <c r="F114" s="41">
        <v>99456</v>
      </c>
      <c r="G114" s="40" t="s">
        <v>453</v>
      </c>
      <c r="H114" s="40" t="s">
        <v>48</v>
      </c>
      <c r="I114" s="43">
        <v>3302</v>
      </c>
      <c r="J114" s="43">
        <v>27286</v>
      </c>
      <c r="K114" s="43">
        <v>0</v>
      </c>
      <c r="L114" s="43">
        <v>2861.52</v>
      </c>
      <c r="M114" s="42">
        <v>0</v>
      </c>
      <c r="N114" s="42">
        <f t="shared" si="1"/>
        <v>2.5931638462110076E-2</v>
      </c>
      <c r="O114" s="42">
        <f>L114/'סכום נכסי הקרן'!$C$42</f>
        <v>7.1779552550242081E-3</v>
      </c>
      <c r="P114" s="41">
        <v>119636</v>
      </c>
    </row>
    <row r="115" spans="2:16" x14ac:dyDescent="0.2">
      <c r="B115" s="40" t="s">
        <v>454</v>
      </c>
      <c r="C115" s="40" t="s">
        <v>455</v>
      </c>
      <c r="D115" s="40" t="s">
        <v>170</v>
      </c>
      <c r="E115" s="40" t="s">
        <v>285</v>
      </c>
      <c r="F115" s="41">
        <v>97108</v>
      </c>
      <c r="G115" s="40" t="s">
        <v>453</v>
      </c>
      <c r="H115" s="40" t="s">
        <v>48</v>
      </c>
      <c r="I115" s="43">
        <v>3986</v>
      </c>
      <c r="J115" s="43">
        <v>15282</v>
      </c>
      <c r="K115" s="43">
        <v>0</v>
      </c>
      <c r="L115" s="43">
        <v>1934.63</v>
      </c>
      <c r="M115" s="42">
        <v>0</v>
      </c>
      <c r="N115" s="42">
        <f t="shared" si="1"/>
        <v>1.7531985000262804E-2</v>
      </c>
      <c r="O115" s="42">
        <f>L115/'סכום נכסי הקרן'!$C$42</f>
        <v>4.85290599926874E-3</v>
      </c>
      <c r="P115" s="41">
        <v>111203</v>
      </c>
    </row>
    <row r="116" spans="2:16" x14ac:dyDescent="0.2">
      <c r="B116" s="40" t="s">
        <v>456</v>
      </c>
      <c r="C116" s="40" t="s">
        <v>457</v>
      </c>
      <c r="D116" s="40" t="s">
        <v>379</v>
      </c>
      <c r="E116" s="40" t="s">
        <v>285</v>
      </c>
      <c r="F116" s="41">
        <v>97149</v>
      </c>
      <c r="G116" s="40" t="s">
        <v>458</v>
      </c>
      <c r="H116" s="40" t="s">
        <v>48</v>
      </c>
      <c r="I116" s="43">
        <v>2814</v>
      </c>
      <c r="J116" s="43">
        <v>22236</v>
      </c>
      <c r="K116" s="43">
        <v>0</v>
      </c>
      <c r="L116" s="43">
        <v>1987.29</v>
      </c>
      <c r="M116" s="42">
        <v>0</v>
      </c>
      <c r="N116" s="42">
        <f t="shared" si="1"/>
        <v>1.8009199935477206E-2</v>
      </c>
      <c r="O116" s="42">
        <f>L116/'סכום נכסי הקרן'!$C$42</f>
        <v>4.9850005237625662E-3</v>
      </c>
      <c r="P116" s="41">
        <v>60606209</v>
      </c>
    </row>
    <row r="117" spans="2:16" x14ac:dyDescent="0.2">
      <c r="B117" s="40" t="s">
        <v>459</v>
      </c>
      <c r="C117" s="40" t="s">
        <v>460</v>
      </c>
      <c r="D117" s="40" t="s">
        <v>170</v>
      </c>
      <c r="E117" s="40" t="s">
        <v>285</v>
      </c>
      <c r="F117" s="41">
        <v>991723</v>
      </c>
      <c r="G117" s="40" t="s">
        <v>458</v>
      </c>
      <c r="H117" s="40" t="s">
        <v>48</v>
      </c>
      <c r="I117" s="43">
        <v>35</v>
      </c>
      <c r="J117" s="43">
        <v>1512</v>
      </c>
      <c r="K117" s="43">
        <v>0</v>
      </c>
      <c r="L117" s="43">
        <v>1.68</v>
      </c>
      <c r="M117" s="42">
        <v>0</v>
      </c>
      <c r="N117" s="42">
        <f t="shared" si="1"/>
        <v>1.5224479513106644E-5</v>
      </c>
      <c r="O117" s="42">
        <f>L117/'סכום נכסי הקרן'!$C$42</f>
        <v>4.214181563798495E-6</v>
      </c>
      <c r="P117" s="41">
        <v>62014741</v>
      </c>
    </row>
    <row r="118" spans="2:16" x14ac:dyDescent="0.2">
      <c r="B118" s="40" t="s">
        <v>461</v>
      </c>
      <c r="C118" s="40" t="s">
        <v>462</v>
      </c>
      <c r="D118" s="40" t="s">
        <v>379</v>
      </c>
      <c r="E118" s="40" t="s">
        <v>285</v>
      </c>
      <c r="F118" s="41">
        <v>99915</v>
      </c>
      <c r="G118" s="40" t="s">
        <v>458</v>
      </c>
      <c r="H118" s="40" t="s">
        <v>48</v>
      </c>
      <c r="I118" s="43">
        <v>229</v>
      </c>
      <c r="J118" s="43">
        <v>279299</v>
      </c>
      <c r="K118" s="43">
        <v>0</v>
      </c>
      <c r="L118" s="43">
        <v>2031.35</v>
      </c>
      <c r="M118" s="42">
        <v>0</v>
      </c>
      <c r="N118" s="42">
        <f t="shared" si="1"/>
        <v>1.8408480035088798E-2</v>
      </c>
      <c r="O118" s="42">
        <f>L118/'סכום נכסי הקרן'!$C$42</f>
        <v>5.0955224521559957E-3</v>
      </c>
      <c r="P118" s="41">
        <v>60354768</v>
      </c>
    </row>
    <row r="119" spans="2:16" x14ac:dyDescent="0.2">
      <c r="B119" s="40" t="s">
        <v>463</v>
      </c>
      <c r="C119" s="40" t="s">
        <v>464</v>
      </c>
      <c r="D119" s="40" t="s">
        <v>170</v>
      </c>
      <c r="E119" s="40" t="s">
        <v>285</v>
      </c>
      <c r="F119" s="41">
        <v>97141</v>
      </c>
      <c r="G119" s="40" t="s">
        <v>458</v>
      </c>
      <c r="H119" s="40" t="s">
        <v>48</v>
      </c>
      <c r="I119" s="43">
        <v>1</v>
      </c>
      <c r="J119" s="43">
        <v>62251</v>
      </c>
      <c r="K119" s="43">
        <v>0</v>
      </c>
      <c r="L119" s="43">
        <v>1.98</v>
      </c>
      <c r="M119" s="42">
        <v>0</v>
      </c>
      <c r="N119" s="42">
        <f t="shared" si="1"/>
        <v>1.7943136569018546E-5</v>
      </c>
      <c r="O119" s="42">
        <f>L119/'סכום נכסי הקרן'!$C$42</f>
        <v>4.9667139859053686E-6</v>
      </c>
      <c r="P119" s="41">
        <v>60306305</v>
      </c>
    </row>
    <row r="120" spans="2:16" x14ac:dyDescent="0.2">
      <c r="B120" s="40" t="s">
        <v>465</v>
      </c>
      <c r="C120" s="40" t="s">
        <v>466</v>
      </c>
      <c r="D120" s="40" t="s">
        <v>170</v>
      </c>
      <c r="E120" s="40" t="s">
        <v>285</v>
      </c>
      <c r="F120" s="41">
        <v>997529</v>
      </c>
      <c r="G120" s="40" t="s">
        <v>458</v>
      </c>
      <c r="H120" s="40" t="s">
        <v>48</v>
      </c>
      <c r="I120" s="43">
        <v>32</v>
      </c>
      <c r="J120" s="43">
        <v>2249</v>
      </c>
      <c r="K120" s="43">
        <v>0</v>
      </c>
      <c r="L120" s="43">
        <v>2.29</v>
      </c>
      <c r="M120" s="42">
        <v>0</v>
      </c>
      <c r="N120" s="42">
        <f t="shared" si="1"/>
        <v>2.0752415526794177E-5</v>
      </c>
      <c r="O120" s="42">
        <f>L120/'סכום נכסי הקרן'!$C$42</f>
        <v>5.7443308220824726E-6</v>
      </c>
      <c r="P120" s="41">
        <v>1052331</v>
      </c>
    </row>
    <row r="121" spans="2:16" x14ac:dyDescent="0.2">
      <c r="B121" s="40" t="s">
        <v>467</v>
      </c>
      <c r="C121" s="40" t="s">
        <v>468</v>
      </c>
      <c r="D121" s="40" t="s">
        <v>170</v>
      </c>
      <c r="E121" s="40" t="s">
        <v>285</v>
      </c>
      <c r="F121" s="41">
        <v>99704</v>
      </c>
      <c r="G121" s="40" t="s">
        <v>469</v>
      </c>
      <c r="H121" s="40" t="s">
        <v>50</v>
      </c>
      <c r="I121" s="43">
        <v>39</v>
      </c>
      <c r="J121" s="43">
        <v>1450</v>
      </c>
      <c r="K121" s="43">
        <v>0</v>
      </c>
      <c r="L121" s="43">
        <v>2.36</v>
      </c>
      <c r="M121" s="42">
        <v>0</v>
      </c>
      <c r="N121" s="42">
        <f t="shared" si="1"/>
        <v>2.1386768839840285E-5</v>
      </c>
      <c r="O121" s="42">
        <f>L121/'סכום נכסי הקרן'!$C$42</f>
        <v>5.9199217205740756E-6</v>
      </c>
      <c r="P121" s="41">
        <v>60162583</v>
      </c>
    </row>
    <row r="122" spans="2:16" x14ac:dyDescent="0.2">
      <c r="B122" s="40" t="s">
        <v>470</v>
      </c>
      <c r="C122" s="40" t="s">
        <v>471</v>
      </c>
      <c r="D122" s="40" t="s">
        <v>170</v>
      </c>
      <c r="E122" s="40" t="s">
        <v>285</v>
      </c>
      <c r="F122" s="41">
        <v>918626</v>
      </c>
      <c r="G122" s="40" t="s">
        <v>472</v>
      </c>
      <c r="H122" s="40" t="s">
        <v>48</v>
      </c>
      <c r="I122" s="43">
        <v>45</v>
      </c>
      <c r="J122" s="43">
        <v>1632</v>
      </c>
      <c r="K122" s="43">
        <v>0.02</v>
      </c>
      <c r="L122" s="43">
        <v>2.35</v>
      </c>
      <c r="M122" s="42">
        <v>0</v>
      </c>
      <c r="N122" s="42">
        <f t="shared" si="1"/>
        <v>2.1296146937976557E-5</v>
      </c>
      <c r="O122" s="42">
        <f>L122/'סכום נכסי הקרן'!$C$42</f>
        <v>5.8948373065038468E-6</v>
      </c>
      <c r="P122" s="41">
        <v>62011374</v>
      </c>
    </row>
    <row r="123" spans="2:16" x14ac:dyDescent="0.2">
      <c r="B123" s="40" t="s">
        <v>473</v>
      </c>
      <c r="C123" s="40" t="s">
        <v>474</v>
      </c>
      <c r="D123" s="40" t="s">
        <v>170</v>
      </c>
      <c r="E123" s="40" t="s">
        <v>285</v>
      </c>
      <c r="F123" s="41">
        <v>97701</v>
      </c>
      <c r="G123" s="40" t="s">
        <v>472</v>
      </c>
      <c r="H123" s="40" t="s">
        <v>54</v>
      </c>
      <c r="I123" s="43">
        <v>80</v>
      </c>
      <c r="J123" s="43">
        <v>581</v>
      </c>
      <c r="K123" s="43">
        <v>0.04</v>
      </c>
      <c r="L123" s="43">
        <v>1.67</v>
      </c>
      <c r="M123" s="42">
        <v>0</v>
      </c>
      <c r="N123" s="42">
        <f t="shared" si="1"/>
        <v>1.5133857611242914E-5</v>
      </c>
      <c r="O123" s="42">
        <f>L123/'סכום נכסי הקרן'!$C$42</f>
        <v>4.1890971497282654E-6</v>
      </c>
      <c r="P123" s="41">
        <v>62004514</v>
      </c>
    </row>
    <row r="124" spans="2:16" x14ac:dyDescent="0.2">
      <c r="B124" s="40" t="s">
        <v>477</v>
      </c>
      <c r="C124" s="40" t="s">
        <v>478</v>
      </c>
      <c r="D124" s="40" t="s">
        <v>170</v>
      </c>
      <c r="E124" s="40" t="s">
        <v>285</v>
      </c>
      <c r="F124" s="41">
        <v>98901</v>
      </c>
      <c r="G124" s="40" t="s">
        <v>472</v>
      </c>
      <c r="H124" s="40" t="s">
        <v>48</v>
      </c>
      <c r="I124" s="43">
        <v>309</v>
      </c>
      <c r="J124" s="43">
        <v>75.5</v>
      </c>
      <c r="K124" s="43">
        <v>0.03</v>
      </c>
      <c r="L124" s="43">
        <v>0.77</v>
      </c>
      <c r="M124" s="42">
        <v>0</v>
      </c>
      <c r="N124" s="42">
        <f t="shared" si="1"/>
        <v>6.9778864435072124E-6</v>
      </c>
      <c r="O124" s="42">
        <f>L124/'סכום נכסי הקרן'!$C$42</f>
        <v>1.9314998834076437E-6</v>
      </c>
      <c r="P124" s="41">
        <v>62015581</v>
      </c>
    </row>
    <row r="125" spans="2:16" x14ac:dyDescent="0.2">
      <c r="B125" s="40" t="s">
        <v>479</v>
      </c>
      <c r="C125" s="40" t="s">
        <v>480</v>
      </c>
      <c r="D125" s="40" t="s">
        <v>170</v>
      </c>
      <c r="E125" s="40" t="s">
        <v>285</v>
      </c>
      <c r="F125" s="41">
        <v>96877</v>
      </c>
      <c r="G125" s="40" t="s">
        <v>472</v>
      </c>
      <c r="H125" s="40" t="s">
        <v>50</v>
      </c>
      <c r="I125" s="43">
        <v>385</v>
      </c>
      <c r="J125" s="43">
        <v>151</v>
      </c>
      <c r="K125" s="43">
        <v>0</v>
      </c>
      <c r="L125" s="43">
        <v>2.42</v>
      </c>
      <c r="M125" s="42">
        <v>0</v>
      </c>
      <c r="N125" s="42">
        <f t="shared" si="1"/>
        <v>2.1930500251022665E-5</v>
      </c>
      <c r="O125" s="42">
        <f>L125/'סכום נכסי הקרן'!$C$42</f>
        <v>6.0704282049954507E-6</v>
      </c>
      <c r="P125" s="41">
        <v>62012703</v>
      </c>
    </row>
    <row r="126" spans="2:16" x14ac:dyDescent="0.2">
      <c r="B126" s="40" t="s">
        <v>481</v>
      </c>
      <c r="C126" s="40" t="s">
        <v>482</v>
      </c>
      <c r="D126" s="40" t="s">
        <v>170</v>
      </c>
      <c r="E126" s="40" t="s">
        <v>285</v>
      </c>
      <c r="F126" s="41">
        <v>96137</v>
      </c>
      <c r="G126" s="40" t="s">
        <v>472</v>
      </c>
      <c r="H126" s="40" t="s">
        <v>54</v>
      </c>
      <c r="I126" s="43">
        <v>3868</v>
      </c>
      <c r="J126" s="43">
        <v>680</v>
      </c>
      <c r="K126" s="43">
        <v>0</v>
      </c>
      <c r="L126" s="43">
        <v>92.68</v>
      </c>
      <c r="M126" s="42">
        <v>1.1000000000000001E-3</v>
      </c>
      <c r="N126" s="42">
        <f t="shared" si="1"/>
        <v>8.3988378647305002E-4</v>
      </c>
      <c r="O126" s="42">
        <f>L126/'סכום נכסי הקרן'!$C$42</f>
        <v>2.3248234960288364E-4</v>
      </c>
      <c r="P126" s="41">
        <v>62003310</v>
      </c>
    </row>
    <row r="127" spans="2:16" ht="32.25" x14ac:dyDescent="0.2">
      <c r="B127" s="36" t="s">
        <v>103</v>
      </c>
    </row>
    <row r="128" spans="2:16" ht="21.75" x14ac:dyDescent="0.2">
      <c r="B128" s="36" t="s">
        <v>149</v>
      </c>
    </row>
    <row r="129" spans="2:16" ht="21.75" x14ac:dyDescent="0.2">
      <c r="B129" s="36" t="s">
        <v>150</v>
      </c>
    </row>
    <row r="130" spans="2:16" ht="21.75" x14ac:dyDescent="0.2">
      <c r="B130" s="36" t="s">
        <v>151</v>
      </c>
    </row>
    <row r="131" spans="2:16" ht="53.25" x14ac:dyDescent="0.2">
      <c r="B131" s="36" t="s">
        <v>152</v>
      </c>
    </row>
    <row r="132" spans="2:16" x14ac:dyDescent="0.2">
      <c r="B132" s="54" t="s">
        <v>60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</row>
  </sheetData>
  <mergeCells count="1">
    <mergeCell ref="B132:P1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94"/>
  <sheetViews>
    <sheetView rightToLeft="1" workbookViewId="0">
      <pane xSplit="2" ySplit="13" topLeftCell="D31" activePane="bottomRight" state="frozen"/>
      <selection pane="topRight" activeCell="C1" sqref="C1"/>
      <selection pane="bottomLeft" activeCell="A14" sqref="A14"/>
      <selection pane="bottomRight" activeCell="O39" sqref="O39"/>
    </sheetView>
  </sheetViews>
  <sheetFormatPr defaultRowHeight="14.25" x14ac:dyDescent="0.2"/>
  <cols>
    <col min="1" max="1" width="3" customWidth="1"/>
    <col min="2" max="2" width="36.625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 t="s">
        <v>6</v>
      </c>
    </row>
    <row r="5" spans="2:15" x14ac:dyDescent="0.2">
      <c r="B5" s="37" t="s">
        <v>6</v>
      </c>
      <c r="C5" s="37" t="s">
        <v>6</v>
      </c>
    </row>
    <row r="6" spans="2:15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5" x14ac:dyDescent="0.2">
      <c r="B7" s="3" t="s">
        <v>483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5" x14ac:dyDescent="0.2">
      <c r="B8" s="1" t="s">
        <v>62</v>
      </c>
      <c r="C8" s="1" t="s">
        <v>63</v>
      </c>
      <c r="D8" s="1" t="s">
        <v>106</v>
      </c>
      <c r="E8" s="1" t="s">
        <v>64</v>
      </c>
      <c r="F8" s="1" t="s">
        <v>155</v>
      </c>
      <c r="G8" s="1" t="s">
        <v>67</v>
      </c>
      <c r="H8" s="3" t="s">
        <v>109</v>
      </c>
      <c r="I8" s="3" t="s">
        <v>110</v>
      </c>
      <c r="J8" s="3" t="s">
        <v>111</v>
      </c>
      <c r="K8" s="1" t="s">
        <v>70</v>
      </c>
      <c r="L8" s="1" t="s">
        <v>156</v>
      </c>
      <c r="M8" s="1" t="s">
        <v>71</v>
      </c>
      <c r="N8" s="1" t="s">
        <v>113</v>
      </c>
      <c r="O8" s="1" t="s">
        <v>6</v>
      </c>
    </row>
    <row r="9" spans="2:15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115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5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78</v>
      </c>
      <c r="L10" s="1" t="s">
        <v>79</v>
      </c>
      <c r="M10" s="1" t="s">
        <v>80</v>
      </c>
      <c r="N10" s="1" t="s">
        <v>116</v>
      </c>
      <c r="O10" s="1" t="s">
        <v>6</v>
      </c>
    </row>
    <row r="11" spans="2:15" x14ac:dyDescent="0.2">
      <c r="B11" s="1" t="s">
        <v>484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f>+H12+H36</f>
        <v>2637644.65</v>
      </c>
      <c r="I11" s="1" t="s">
        <v>6</v>
      </c>
      <c r="J11" s="39">
        <f>+J12+J36</f>
        <v>6.39</v>
      </c>
      <c r="K11" s="39">
        <f>+K12+K36</f>
        <v>91295.339999999982</v>
      </c>
      <c r="L11" s="1" t="s">
        <v>6</v>
      </c>
      <c r="M11" s="38">
        <f>K11/$K$11</f>
        <v>1</v>
      </c>
      <c r="N11" s="38">
        <f>K11/'סכום נכסי הקרן'!$C$42</f>
        <v>0.22900901112423525</v>
      </c>
      <c r="O11" s="1" t="s">
        <v>6</v>
      </c>
    </row>
    <row r="12" spans="2:15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2352645.65</v>
      </c>
      <c r="I12" s="1" t="s">
        <v>6</v>
      </c>
      <c r="J12" s="39">
        <v>0</v>
      </c>
      <c r="K12" s="39">
        <v>31562.58</v>
      </c>
      <c r="L12" s="1" t="s">
        <v>6</v>
      </c>
      <c r="M12" s="38">
        <f t="shared" ref="M12:M75" si="0">K12/$K$11</f>
        <v>0.34571950769885962</v>
      </c>
      <c r="N12" s="38">
        <f>K12/'סכום נכסי הקרן'!$C$42</f>
        <v>7.9172882584473275E-2</v>
      </c>
      <c r="O12" s="1" t="s">
        <v>6</v>
      </c>
    </row>
    <row r="13" spans="2:15" x14ac:dyDescent="0.2">
      <c r="B13" s="1" t="s">
        <v>485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522272.65</v>
      </c>
      <c r="I13" s="1" t="s">
        <v>6</v>
      </c>
      <c r="J13" s="39">
        <v>0</v>
      </c>
      <c r="K13" s="39">
        <v>10123.69</v>
      </c>
      <c r="L13" s="1" t="s">
        <v>6</v>
      </c>
      <c r="M13" s="38">
        <f t="shared" si="0"/>
        <v>0.11088944956007615</v>
      </c>
      <c r="N13" s="38">
        <f>K13/'סכום נכסי הקרן'!$C$42</f>
        <v>2.5394683187863802E-2</v>
      </c>
      <c r="O13" s="1" t="s">
        <v>6</v>
      </c>
    </row>
    <row r="14" spans="2:15" x14ac:dyDescent="0.2">
      <c r="B14" s="40" t="s">
        <v>486</v>
      </c>
      <c r="C14" s="41">
        <v>1148931</v>
      </c>
      <c r="D14" s="40" t="s">
        <v>125</v>
      </c>
      <c r="E14" s="41">
        <v>511776783</v>
      </c>
      <c r="F14" s="40" t="s">
        <v>487</v>
      </c>
      <c r="G14" s="40" t="s">
        <v>88</v>
      </c>
      <c r="H14" s="43">
        <v>190004</v>
      </c>
      <c r="I14" s="43">
        <v>2248</v>
      </c>
      <c r="J14" s="43">
        <v>0</v>
      </c>
      <c r="K14" s="43">
        <v>4271.29</v>
      </c>
      <c r="L14" s="42">
        <v>7.0000000000000001E-3</v>
      </c>
      <c r="M14" s="42">
        <f t="shared" si="0"/>
        <v>4.678541095306727E-2</v>
      </c>
      <c r="N14" s="42">
        <f>K14/'סכום נכסי הקרן'!$C$42</f>
        <v>1.0714280697402901E-2</v>
      </c>
      <c r="O14" s="40" t="s">
        <v>6</v>
      </c>
    </row>
    <row r="15" spans="2:15" x14ac:dyDescent="0.2">
      <c r="B15" s="40" t="s">
        <v>488</v>
      </c>
      <c r="C15" s="41">
        <v>1148949</v>
      </c>
      <c r="D15" s="40" t="s">
        <v>125</v>
      </c>
      <c r="E15" s="41">
        <v>511776783</v>
      </c>
      <c r="F15" s="40" t="s">
        <v>487</v>
      </c>
      <c r="G15" s="40" t="s">
        <v>88</v>
      </c>
      <c r="H15" s="43">
        <v>50000</v>
      </c>
      <c r="I15" s="43">
        <v>3267</v>
      </c>
      <c r="J15" s="43">
        <v>0</v>
      </c>
      <c r="K15" s="43">
        <v>1633.5</v>
      </c>
      <c r="L15" s="42">
        <v>8.0000000000000004E-4</v>
      </c>
      <c r="M15" s="42">
        <f t="shared" si="0"/>
        <v>1.7892479506621043E-2</v>
      </c>
      <c r="N15" s="42">
        <f>K15/'סכום נכסי הקרן'!$C$42</f>
        <v>4.0975390383719296E-3</v>
      </c>
      <c r="O15" s="40" t="s">
        <v>6</v>
      </c>
    </row>
    <row r="16" spans="2:15" x14ac:dyDescent="0.2">
      <c r="B16" s="40" t="s">
        <v>489</v>
      </c>
      <c r="C16" s="41">
        <v>1146331</v>
      </c>
      <c r="D16" s="40" t="s">
        <v>125</v>
      </c>
      <c r="E16" s="41">
        <v>510938608</v>
      </c>
      <c r="F16" s="40" t="s">
        <v>487</v>
      </c>
      <c r="G16" s="40" t="s">
        <v>88</v>
      </c>
      <c r="H16" s="43">
        <v>120</v>
      </c>
      <c r="I16" s="43">
        <v>21560</v>
      </c>
      <c r="J16" s="43">
        <v>0</v>
      </c>
      <c r="K16" s="43">
        <v>25.87</v>
      </c>
      <c r="L16" s="42">
        <v>0</v>
      </c>
      <c r="M16" s="42">
        <f t="shared" si="0"/>
        <v>2.8336605132310154E-4</v>
      </c>
      <c r="N16" s="42">
        <f>K16/'סכום נכסי הקרן'!$C$42</f>
        <v>6.489337919968278E-5</v>
      </c>
      <c r="O16" s="40" t="s">
        <v>6</v>
      </c>
    </row>
    <row r="17" spans="2:15" x14ac:dyDescent="0.2">
      <c r="B17" s="40" t="s">
        <v>490</v>
      </c>
      <c r="C17" s="41">
        <v>1146570</v>
      </c>
      <c r="D17" s="40" t="s">
        <v>125</v>
      </c>
      <c r="E17" s="41">
        <v>510938608</v>
      </c>
      <c r="F17" s="40" t="s">
        <v>487</v>
      </c>
      <c r="G17" s="40" t="s">
        <v>88</v>
      </c>
      <c r="H17" s="43">
        <v>11000</v>
      </c>
      <c r="I17" s="43">
        <v>20010</v>
      </c>
      <c r="J17" s="43">
        <v>0</v>
      </c>
      <c r="K17" s="43">
        <v>2201.1</v>
      </c>
      <c r="L17" s="42">
        <v>1.5E-3</v>
      </c>
      <c r="M17" s="42">
        <f t="shared" si="0"/>
        <v>2.4109664304881283E-2</v>
      </c>
      <c r="N17" s="42">
        <f>K17/'סכום נכסי הקרן'!$C$42</f>
        <v>5.5213303809981346E-3</v>
      </c>
      <c r="O17" s="40" t="s">
        <v>6</v>
      </c>
    </row>
    <row r="18" spans="2:15" x14ac:dyDescent="0.2">
      <c r="B18" s="40" t="s">
        <v>491</v>
      </c>
      <c r="C18" s="41">
        <v>1145044</v>
      </c>
      <c r="D18" s="40" t="s">
        <v>125</v>
      </c>
      <c r="E18" s="41">
        <v>513534974</v>
      </c>
      <c r="F18" s="40" t="s">
        <v>487</v>
      </c>
      <c r="G18" s="40" t="s">
        <v>88</v>
      </c>
      <c r="H18" s="43">
        <v>269998.65000000002</v>
      </c>
      <c r="I18" s="43">
        <v>728.9</v>
      </c>
      <c r="J18" s="43">
        <v>0</v>
      </c>
      <c r="K18" s="43">
        <v>1968.02</v>
      </c>
      <c r="L18" s="42">
        <v>2.0799999999999999E-2</v>
      </c>
      <c r="M18" s="42">
        <f t="shared" si="0"/>
        <v>2.1556631477575968E-2</v>
      </c>
      <c r="N18" s="42">
        <f>K18/'סכום נכסי הקרן'!$C$42</f>
        <v>4.936662857849234E-3</v>
      </c>
      <c r="O18" s="40" t="s">
        <v>6</v>
      </c>
    </row>
    <row r="19" spans="2:15" x14ac:dyDescent="0.2">
      <c r="B19" s="40" t="s">
        <v>492</v>
      </c>
      <c r="C19" s="41">
        <v>1143718</v>
      </c>
      <c r="D19" s="40" t="s">
        <v>125</v>
      </c>
      <c r="E19" s="41">
        <v>513534974</v>
      </c>
      <c r="F19" s="40" t="s">
        <v>487</v>
      </c>
      <c r="G19" s="40" t="s">
        <v>88</v>
      </c>
      <c r="H19" s="43">
        <v>1150</v>
      </c>
      <c r="I19" s="43">
        <v>2079</v>
      </c>
      <c r="J19" s="43">
        <v>0</v>
      </c>
      <c r="K19" s="43">
        <v>23.91</v>
      </c>
      <c r="L19" s="42">
        <v>0</v>
      </c>
      <c r="M19" s="42">
        <f t="shared" si="0"/>
        <v>2.6189726660747419E-4</v>
      </c>
      <c r="N19" s="42">
        <f>K19/'סכום נכסי הקרן'!$C$42</f>
        <v>5.9976834041917863E-5</v>
      </c>
      <c r="O19" s="40" t="s">
        <v>6</v>
      </c>
    </row>
    <row r="20" spans="2:15" x14ac:dyDescent="0.2">
      <c r="B20" s="1" t="s">
        <v>493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81149</v>
      </c>
      <c r="I20" s="1" t="s">
        <v>6</v>
      </c>
      <c r="J20" s="39">
        <v>0</v>
      </c>
      <c r="K20" s="39">
        <v>15319.47</v>
      </c>
      <c r="L20" s="1" t="s">
        <v>6</v>
      </c>
      <c r="M20" s="38">
        <f t="shared" si="0"/>
        <v>0.16780122621811805</v>
      </c>
      <c r="N20" s="38">
        <f>K20/'סכום נכסי הקרן'!$C$42</f>
        <v>3.8427992881645313E-2</v>
      </c>
      <c r="O20" s="1" t="s">
        <v>6</v>
      </c>
    </row>
    <row r="21" spans="2:15" x14ac:dyDescent="0.2">
      <c r="B21" s="40" t="s">
        <v>494</v>
      </c>
      <c r="C21" s="41">
        <v>1171974</v>
      </c>
      <c r="D21" s="40" t="s">
        <v>125</v>
      </c>
      <c r="E21" s="41">
        <v>419223375</v>
      </c>
      <c r="F21" s="40" t="s">
        <v>487</v>
      </c>
      <c r="G21" s="40" t="s">
        <v>88</v>
      </c>
      <c r="H21" s="43">
        <v>19</v>
      </c>
      <c r="I21" s="43">
        <v>11370</v>
      </c>
      <c r="J21" s="43">
        <v>0</v>
      </c>
      <c r="K21" s="43">
        <v>2.16</v>
      </c>
      <c r="L21" s="42">
        <v>1E-4</v>
      </c>
      <c r="M21" s="42">
        <f t="shared" si="0"/>
        <v>2.3659477033548488E-5</v>
      </c>
      <c r="N21" s="42">
        <f>K21/'סכום נכסי הקרן'!$C$42</f>
        <v>5.4182334391694938E-6</v>
      </c>
      <c r="O21" s="40" t="s">
        <v>6</v>
      </c>
    </row>
    <row r="22" spans="2:15" x14ac:dyDescent="0.2">
      <c r="B22" s="40" t="s">
        <v>495</v>
      </c>
      <c r="C22" s="41">
        <v>1150192</v>
      </c>
      <c r="D22" s="40" t="s">
        <v>125</v>
      </c>
      <c r="E22" s="41">
        <v>511776783</v>
      </c>
      <c r="F22" s="40" t="s">
        <v>487</v>
      </c>
      <c r="G22" s="40" t="s">
        <v>88</v>
      </c>
      <c r="H22" s="43">
        <v>5000</v>
      </c>
      <c r="I22" s="43">
        <v>560.20000000000005</v>
      </c>
      <c r="J22" s="43">
        <v>0</v>
      </c>
      <c r="K22" s="43">
        <v>28.01</v>
      </c>
      <c r="L22" s="42">
        <v>1E-4</v>
      </c>
      <c r="M22" s="42">
        <f t="shared" si="0"/>
        <v>3.0680645912485794E-4</v>
      </c>
      <c r="N22" s="42">
        <f>K22/'סכום נכסי הקרן'!$C$42</f>
        <v>7.0261443810711811E-5</v>
      </c>
      <c r="O22" s="40" t="s">
        <v>6</v>
      </c>
    </row>
    <row r="23" spans="2:15" x14ac:dyDescent="0.2">
      <c r="B23" s="40" t="s">
        <v>496</v>
      </c>
      <c r="C23" s="41">
        <v>1150572</v>
      </c>
      <c r="D23" s="40" t="s">
        <v>125</v>
      </c>
      <c r="E23" s="41">
        <v>511303661</v>
      </c>
      <c r="F23" s="40" t="s">
        <v>487</v>
      </c>
      <c r="G23" s="40" t="s">
        <v>88</v>
      </c>
      <c r="H23" s="43">
        <v>400</v>
      </c>
      <c r="I23" s="43">
        <v>6122</v>
      </c>
      <c r="J23" s="43">
        <v>0</v>
      </c>
      <c r="K23" s="43">
        <v>24.49</v>
      </c>
      <c r="L23" s="42">
        <v>0</v>
      </c>
      <c r="M23" s="42">
        <f t="shared" si="0"/>
        <v>2.6825027432944554E-4</v>
      </c>
      <c r="N23" s="42">
        <f>K23/'סכום נכסי הקרן'!$C$42</f>
        <v>6.1431730057991154E-5</v>
      </c>
      <c r="O23" s="40" t="s">
        <v>6</v>
      </c>
    </row>
    <row r="24" spans="2:15" x14ac:dyDescent="0.2">
      <c r="B24" s="40" t="s">
        <v>497</v>
      </c>
      <c r="C24" s="41">
        <v>1165844</v>
      </c>
      <c r="D24" s="40" t="s">
        <v>125</v>
      </c>
      <c r="E24" s="41">
        <v>514884485</v>
      </c>
      <c r="F24" s="40" t="s">
        <v>487</v>
      </c>
      <c r="G24" s="40" t="s">
        <v>88</v>
      </c>
      <c r="H24" s="43">
        <v>1130</v>
      </c>
      <c r="I24" s="43">
        <v>7513</v>
      </c>
      <c r="J24" s="43">
        <v>0</v>
      </c>
      <c r="K24" s="43">
        <v>84.9</v>
      </c>
      <c r="L24" s="42">
        <v>1E-4</v>
      </c>
      <c r="M24" s="42">
        <f t="shared" si="0"/>
        <v>9.2994888895753084E-4</v>
      </c>
      <c r="N24" s="42">
        <f>K24/'סכום נכסי הקרן'!$C$42</f>
        <v>2.1296667545624539E-4</v>
      </c>
      <c r="O24" s="40" t="s">
        <v>6</v>
      </c>
    </row>
    <row r="25" spans="2:15" x14ac:dyDescent="0.2">
      <c r="B25" s="40" t="s">
        <v>498</v>
      </c>
      <c r="C25" s="41">
        <v>1144385</v>
      </c>
      <c r="D25" s="40" t="s">
        <v>125</v>
      </c>
      <c r="E25" s="41">
        <v>513534974</v>
      </c>
      <c r="F25" s="40" t="s">
        <v>487</v>
      </c>
      <c r="G25" s="40" t="s">
        <v>88</v>
      </c>
      <c r="H25" s="43">
        <v>42000</v>
      </c>
      <c r="I25" s="43">
        <v>16800</v>
      </c>
      <c r="J25" s="43">
        <v>0</v>
      </c>
      <c r="K25" s="43">
        <v>7056</v>
      </c>
      <c r="L25" s="42">
        <v>4.5999999999999999E-3</v>
      </c>
      <c r="M25" s="42">
        <f t="shared" si="0"/>
        <v>7.7287624976258393E-2</v>
      </c>
      <c r="N25" s="42">
        <f>K25/'סכום נכסי הקרן'!$C$42</f>
        <v>1.7699562567953679E-2</v>
      </c>
      <c r="O25" s="40" t="s">
        <v>6</v>
      </c>
    </row>
    <row r="26" spans="2:15" x14ac:dyDescent="0.2">
      <c r="B26" s="40" t="s">
        <v>499</v>
      </c>
      <c r="C26" s="41">
        <v>1144401</v>
      </c>
      <c r="D26" s="40" t="s">
        <v>125</v>
      </c>
      <c r="E26" s="41">
        <v>513534974</v>
      </c>
      <c r="F26" s="40" t="s">
        <v>487</v>
      </c>
      <c r="G26" s="40" t="s">
        <v>88</v>
      </c>
      <c r="H26" s="43">
        <v>32600</v>
      </c>
      <c r="I26" s="43">
        <v>24920</v>
      </c>
      <c r="J26" s="43">
        <v>0</v>
      </c>
      <c r="K26" s="43">
        <v>8123.92</v>
      </c>
      <c r="L26" s="42">
        <v>1.0699999999999999E-2</v>
      </c>
      <c r="M26" s="42">
        <f t="shared" si="0"/>
        <v>8.8985045677030195E-2</v>
      </c>
      <c r="N26" s="42">
        <f>K26/'סכום נכסי הקרן'!$C$42</f>
        <v>2.0378377315341589E-2</v>
      </c>
      <c r="O26" s="40" t="s">
        <v>6</v>
      </c>
    </row>
    <row r="27" spans="2:15" x14ac:dyDescent="0.2">
      <c r="B27" s="1" t="s">
        <v>500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39">
        <v>1749224</v>
      </c>
      <c r="I27" s="1" t="s">
        <v>6</v>
      </c>
      <c r="J27" s="39">
        <v>0</v>
      </c>
      <c r="K27" s="39">
        <v>6119.41</v>
      </c>
      <c r="L27" s="1" t="s">
        <v>6</v>
      </c>
      <c r="M27" s="38">
        <f t="shared" si="0"/>
        <v>6.7028722386049511E-2</v>
      </c>
      <c r="N27" s="38">
        <f>K27/'סכום נכסי הקרן'!$C$42</f>
        <v>1.5350181430550088E-2</v>
      </c>
      <c r="O27" s="1" t="s">
        <v>6</v>
      </c>
    </row>
    <row r="28" spans="2:15" x14ac:dyDescent="0.2">
      <c r="B28" s="40" t="s">
        <v>501</v>
      </c>
      <c r="C28" s="41">
        <v>1150473</v>
      </c>
      <c r="D28" s="40" t="s">
        <v>125</v>
      </c>
      <c r="E28" s="41">
        <v>511776783</v>
      </c>
      <c r="F28" s="40" t="s">
        <v>502</v>
      </c>
      <c r="G28" s="40" t="s">
        <v>88</v>
      </c>
      <c r="H28" s="43">
        <v>7870</v>
      </c>
      <c r="I28" s="43">
        <v>359.43</v>
      </c>
      <c r="J28" s="43">
        <v>0</v>
      </c>
      <c r="K28" s="43">
        <v>28.29</v>
      </c>
      <c r="L28" s="42">
        <v>0</v>
      </c>
      <c r="M28" s="42">
        <f t="shared" si="0"/>
        <v>3.0987342836994754E-4</v>
      </c>
      <c r="N28" s="42">
        <f>K28/'סכום נכסי הקרן'!$C$42</f>
        <v>7.0963807404678223E-5</v>
      </c>
      <c r="O28" s="40" t="s">
        <v>6</v>
      </c>
    </row>
    <row r="29" spans="2:15" x14ac:dyDescent="0.2">
      <c r="B29" s="40" t="s">
        <v>503</v>
      </c>
      <c r="C29" s="41">
        <v>1150002</v>
      </c>
      <c r="D29" s="40" t="s">
        <v>125</v>
      </c>
      <c r="E29" s="41">
        <v>511303661</v>
      </c>
      <c r="F29" s="40" t="s">
        <v>502</v>
      </c>
      <c r="G29" s="40" t="s">
        <v>88</v>
      </c>
      <c r="H29" s="43">
        <v>9114</v>
      </c>
      <c r="I29" s="43">
        <v>438.03</v>
      </c>
      <c r="J29" s="43">
        <v>0</v>
      </c>
      <c r="K29" s="43">
        <v>39.92</v>
      </c>
      <c r="L29" s="42">
        <v>1E-4</v>
      </c>
      <c r="M29" s="42">
        <f t="shared" si="0"/>
        <v>4.372621866570628E-4</v>
      </c>
      <c r="N29" s="42">
        <f>K29/'סכום נכסי הקרן'!$C$42</f>
        <v>1.0013698096835472E-4</v>
      </c>
      <c r="O29" s="40" t="s">
        <v>6</v>
      </c>
    </row>
    <row r="30" spans="2:15" x14ac:dyDescent="0.2">
      <c r="B30" s="40" t="s">
        <v>504</v>
      </c>
      <c r="C30" s="41">
        <v>1145093</v>
      </c>
      <c r="D30" s="40" t="s">
        <v>125</v>
      </c>
      <c r="E30" s="41">
        <v>513534974</v>
      </c>
      <c r="F30" s="40" t="s">
        <v>502</v>
      </c>
      <c r="G30" s="40" t="s">
        <v>88</v>
      </c>
      <c r="H30" s="43">
        <v>1700000</v>
      </c>
      <c r="I30" s="43">
        <v>344.67</v>
      </c>
      <c r="J30" s="43">
        <v>0</v>
      </c>
      <c r="K30" s="43">
        <v>5859.39</v>
      </c>
      <c r="L30" s="42">
        <v>4.1500000000000002E-2</v>
      </c>
      <c r="M30" s="42">
        <f t="shared" si="0"/>
        <v>6.4180603303520212E-2</v>
      </c>
      <c r="N30" s="42">
        <f>K30/'סכום נכסי הקרן'!$C$42</f>
        <v>1.4697936495895991E-2</v>
      </c>
      <c r="O30" s="40" t="s">
        <v>6</v>
      </c>
    </row>
    <row r="31" spans="2:15" x14ac:dyDescent="0.2">
      <c r="B31" s="40" t="s">
        <v>505</v>
      </c>
      <c r="C31" s="41">
        <v>1145101</v>
      </c>
      <c r="D31" s="40" t="s">
        <v>125</v>
      </c>
      <c r="E31" s="41">
        <v>513534974</v>
      </c>
      <c r="F31" s="40" t="s">
        <v>502</v>
      </c>
      <c r="G31" s="40" t="s">
        <v>88</v>
      </c>
      <c r="H31" s="43">
        <v>30000</v>
      </c>
      <c r="I31" s="43">
        <v>359.93</v>
      </c>
      <c r="J31" s="43">
        <v>0</v>
      </c>
      <c r="K31" s="43">
        <v>107.98</v>
      </c>
      <c r="L31" s="42">
        <v>1E-4</v>
      </c>
      <c r="M31" s="42">
        <f t="shared" si="0"/>
        <v>1.1827547824456322E-3</v>
      </c>
      <c r="N31" s="42">
        <f>K31/'סכום נכסי הקרן'!$C$42</f>
        <v>2.7086150313033422E-4</v>
      </c>
      <c r="O31" s="40" t="s">
        <v>6</v>
      </c>
    </row>
    <row r="32" spans="2:15" x14ac:dyDescent="0.2">
      <c r="B32" s="40" t="s">
        <v>506</v>
      </c>
      <c r="C32" s="41">
        <v>1169333</v>
      </c>
      <c r="D32" s="40" t="s">
        <v>125</v>
      </c>
      <c r="E32" s="41">
        <v>513534974</v>
      </c>
      <c r="F32" s="40" t="s">
        <v>502</v>
      </c>
      <c r="G32" s="40" t="s">
        <v>88</v>
      </c>
      <c r="H32" s="43">
        <v>2240</v>
      </c>
      <c r="I32" s="43">
        <v>3742.6</v>
      </c>
      <c r="J32" s="43">
        <v>0</v>
      </c>
      <c r="K32" s="43">
        <v>83.83</v>
      </c>
      <c r="L32" s="42">
        <v>4.0000000000000002E-4</v>
      </c>
      <c r="M32" s="42">
        <f t="shared" si="0"/>
        <v>9.1822868505665256E-4</v>
      </c>
      <c r="N32" s="42">
        <f>K32/'סכום נכסי הקרן'!$C$42</f>
        <v>2.1028264315073084E-4</v>
      </c>
      <c r="O32" s="40" t="s">
        <v>6</v>
      </c>
    </row>
    <row r="33" spans="2:15" x14ac:dyDescent="0.2">
      <c r="B33" s="1" t="s">
        <v>507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0</v>
      </c>
      <c r="I33" s="1" t="s">
        <v>6</v>
      </c>
      <c r="J33" s="39">
        <v>0</v>
      </c>
      <c r="K33" s="39">
        <v>0</v>
      </c>
      <c r="L33" s="1" t="s">
        <v>6</v>
      </c>
      <c r="M33" s="38">
        <f t="shared" si="0"/>
        <v>0</v>
      </c>
      <c r="N33" s="38">
        <f>K33/'סכום נכסי הקרן'!$C$42</f>
        <v>0</v>
      </c>
      <c r="O33" s="1" t="s">
        <v>6</v>
      </c>
    </row>
    <row r="34" spans="2:15" x14ac:dyDescent="0.2">
      <c r="B34" s="1" t="s">
        <v>508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</v>
      </c>
      <c r="I34" s="1" t="s">
        <v>6</v>
      </c>
      <c r="J34" s="39">
        <v>0</v>
      </c>
      <c r="K34" s="39">
        <v>0</v>
      </c>
      <c r="L34" s="1" t="s">
        <v>6</v>
      </c>
      <c r="M34" s="38">
        <f t="shared" si="0"/>
        <v>0</v>
      </c>
      <c r="N34" s="38">
        <f>K34/'סכום נכסי הקרן'!$C$42</f>
        <v>0</v>
      </c>
      <c r="O34" s="1" t="s">
        <v>6</v>
      </c>
    </row>
    <row r="35" spans="2:15" x14ac:dyDescent="0.2">
      <c r="B35" s="1" t="s">
        <v>509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39">
        <v>0</v>
      </c>
      <c r="I35" s="1" t="s">
        <v>6</v>
      </c>
      <c r="J35" s="39">
        <v>0</v>
      </c>
      <c r="K35" s="39">
        <v>0</v>
      </c>
      <c r="L35" s="1" t="s">
        <v>6</v>
      </c>
      <c r="M35" s="38">
        <f t="shared" si="0"/>
        <v>0</v>
      </c>
      <c r="N35" s="38">
        <f>K35/'סכום נכסי הקרן'!$C$42</f>
        <v>0</v>
      </c>
      <c r="O35" s="1" t="s">
        <v>6</v>
      </c>
    </row>
    <row r="36" spans="2:15" x14ac:dyDescent="0.2">
      <c r="B36" s="1" t="s">
        <v>101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39">
        <f>+H37+H86+H85+H88</f>
        <v>284999</v>
      </c>
      <c r="I36" s="1" t="s">
        <v>6</v>
      </c>
      <c r="J36" s="39">
        <f>+J37+J86+J85+J88</f>
        <v>6.39</v>
      </c>
      <c r="K36" s="39">
        <f>+K37+K86+K85+K88</f>
        <v>59732.75999999998</v>
      </c>
      <c r="L36" s="1" t="s">
        <v>6</v>
      </c>
      <c r="M36" s="38">
        <f t="shared" si="0"/>
        <v>0.65428049230114038</v>
      </c>
      <c r="N36" s="38">
        <f>K36/'סכום נכסי הקרן'!$C$42</f>
        <v>0.14983612853976197</v>
      </c>
      <c r="O36" s="1" t="s">
        <v>6</v>
      </c>
    </row>
    <row r="37" spans="2:15" x14ac:dyDescent="0.2">
      <c r="B37" s="1" t="s">
        <v>510</v>
      </c>
      <c r="C37" s="1" t="s">
        <v>6</v>
      </c>
      <c r="D37" s="1" t="s">
        <v>6</v>
      </c>
      <c r="E37" s="1" t="s">
        <v>6</v>
      </c>
      <c r="F37" s="1" t="s">
        <v>6</v>
      </c>
      <c r="G37" s="1" t="s">
        <v>6</v>
      </c>
      <c r="H37" s="39">
        <f>+SUM(H38:H84)</f>
        <v>284569</v>
      </c>
      <c r="I37" s="1" t="s">
        <v>6</v>
      </c>
      <c r="J37" s="39">
        <f>+SUM(J38:J84)</f>
        <v>6.39</v>
      </c>
      <c r="K37" s="39">
        <f>+SUM(K38:K84)</f>
        <v>59694.639999999978</v>
      </c>
      <c r="L37" s="1" t="s">
        <v>6</v>
      </c>
      <c r="M37" s="38">
        <f t="shared" si="0"/>
        <v>0.65386294634534459</v>
      </c>
      <c r="N37" s="38">
        <f>K37/'סכום נכסי הקרן'!$C$42</f>
        <v>0.14974050675332623</v>
      </c>
      <c r="O37" s="1" t="s">
        <v>6</v>
      </c>
    </row>
    <row r="38" spans="2:15" x14ac:dyDescent="0.2">
      <c r="B38" s="40" t="s">
        <v>511</v>
      </c>
      <c r="C38" s="40" t="s">
        <v>512</v>
      </c>
      <c r="D38" s="40" t="s">
        <v>170</v>
      </c>
      <c r="E38" s="41">
        <v>98339</v>
      </c>
      <c r="F38" s="40" t="s">
        <v>487</v>
      </c>
      <c r="G38" s="40" t="s">
        <v>48</v>
      </c>
      <c r="H38" s="43">
        <v>44</v>
      </c>
      <c r="I38" s="43">
        <v>4457</v>
      </c>
      <c r="J38" s="43">
        <v>0</v>
      </c>
      <c r="K38" s="43">
        <v>6.23</v>
      </c>
      <c r="L38" s="42">
        <v>0</v>
      </c>
      <c r="M38" s="42">
        <f t="shared" si="0"/>
        <v>6.8240065703244017E-5</v>
      </c>
      <c r="N38" s="42">
        <f>K38/'סכום נכסי הקרן'!$C$42</f>
        <v>1.5627589965752752E-5</v>
      </c>
      <c r="O38" s="41">
        <v>60336534</v>
      </c>
    </row>
    <row r="39" spans="2:15" s="45" customFormat="1" x14ac:dyDescent="0.2">
      <c r="B39" s="40" t="s">
        <v>475</v>
      </c>
      <c r="C39" s="40" t="s">
        <v>476</v>
      </c>
      <c r="D39" s="40" t="s">
        <v>414</v>
      </c>
      <c r="E39" s="41">
        <v>99341</v>
      </c>
      <c r="F39" s="47" t="s">
        <v>487</v>
      </c>
      <c r="G39" s="40" t="s">
        <v>48</v>
      </c>
      <c r="H39" s="43">
        <v>234</v>
      </c>
      <c r="I39" s="43">
        <v>717.2</v>
      </c>
      <c r="J39" s="43">
        <v>0</v>
      </c>
      <c r="K39" s="43">
        <v>5.33</v>
      </c>
      <c r="L39" s="42">
        <v>0</v>
      </c>
      <c r="M39" s="42">
        <v>5.8381950272598812E-5</v>
      </c>
      <c r="N39" s="42">
        <v>1.3369992699432131E-5</v>
      </c>
      <c r="O39" s="41">
        <v>76666098</v>
      </c>
    </row>
    <row r="40" spans="2:15" x14ac:dyDescent="0.2">
      <c r="B40" s="40" t="s">
        <v>513</v>
      </c>
      <c r="C40" s="40" t="s">
        <v>514</v>
      </c>
      <c r="D40" s="40" t="s">
        <v>375</v>
      </c>
      <c r="E40" s="41">
        <v>98339</v>
      </c>
      <c r="F40" s="40" t="s">
        <v>487</v>
      </c>
      <c r="G40" s="40" t="s">
        <v>48</v>
      </c>
      <c r="H40" s="43">
        <v>10024</v>
      </c>
      <c r="I40" s="43">
        <v>6096</v>
      </c>
      <c r="J40" s="43">
        <v>0</v>
      </c>
      <c r="K40" s="43">
        <v>1940.74</v>
      </c>
      <c r="L40" s="42">
        <v>1E-4</v>
      </c>
      <c r="M40" s="42">
        <f t="shared" si="0"/>
        <v>2.1257821045411521E-2</v>
      </c>
      <c r="N40" s="42">
        <f>K40/'סכום נכסי הקרן'!$C$42</f>
        <v>4.868232576265649E-3</v>
      </c>
      <c r="O40" s="41">
        <v>60077435</v>
      </c>
    </row>
    <row r="41" spans="2:15" x14ac:dyDescent="0.2">
      <c r="B41" s="40" t="s">
        <v>515</v>
      </c>
      <c r="C41" s="40" t="s">
        <v>516</v>
      </c>
      <c r="D41" s="40" t="s">
        <v>170</v>
      </c>
      <c r="E41" s="41">
        <v>98339</v>
      </c>
      <c r="F41" s="40" t="s">
        <v>487</v>
      </c>
      <c r="G41" s="40" t="s">
        <v>48</v>
      </c>
      <c r="H41" s="43">
        <v>12</v>
      </c>
      <c r="I41" s="43">
        <v>13030</v>
      </c>
      <c r="J41" s="43">
        <v>0</v>
      </c>
      <c r="K41" s="43">
        <v>4.97</v>
      </c>
      <c r="L41" s="42">
        <v>0</v>
      </c>
      <c r="M41" s="42">
        <f t="shared" si="0"/>
        <v>5.4438704100340724E-5</v>
      </c>
      <c r="N41" s="42">
        <f>K41/'סכום נכסי הקרן'!$C$42</f>
        <v>1.246695379290388E-5</v>
      </c>
      <c r="O41" s="41">
        <v>1065481</v>
      </c>
    </row>
    <row r="42" spans="2:15" x14ac:dyDescent="0.2">
      <c r="B42" s="40" t="s">
        <v>517</v>
      </c>
      <c r="C42" s="40" t="s">
        <v>518</v>
      </c>
      <c r="D42" s="40" t="s">
        <v>170</v>
      </c>
      <c r="E42" s="41">
        <v>97153</v>
      </c>
      <c r="F42" s="40" t="s">
        <v>487</v>
      </c>
      <c r="G42" s="40" t="s">
        <v>48</v>
      </c>
      <c r="H42" s="43">
        <v>15283</v>
      </c>
      <c r="I42" s="43">
        <v>7546</v>
      </c>
      <c r="J42" s="43">
        <v>0</v>
      </c>
      <c r="K42" s="43">
        <v>3662.74</v>
      </c>
      <c r="L42" s="42">
        <v>4.0000000000000002E-4</v>
      </c>
      <c r="M42" s="42">
        <f t="shared" si="0"/>
        <v>4.0119681902712673E-2</v>
      </c>
      <c r="N42" s="42">
        <f>K42/'סכום נכסי הקרן'!$C$42</f>
        <v>9.1877686791591064E-3</v>
      </c>
      <c r="O42" s="41">
        <v>62015722</v>
      </c>
    </row>
    <row r="43" spans="2:15" x14ac:dyDescent="0.2">
      <c r="B43" s="40" t="s">
        <v>519</v>
      </c>
      <c r="C43" s="40" t="s">
        <v>520</v>
      </c>
      <c r="D43" s="40" t="s">
        <v>170</v>
      </c>
      <c r="E43" s="41">
        <v>99341</v>
      </c>
      <c r="F43" s="40" t="s">
        <v>487</v>
      </c>
      <c r="G43" s="40" t="s">
        <v>48</v>
      </c>
      <c r="H43" s="43">
        <v>70</v>
      </c>
      <c r="I43" s="43">
        <v>2546</v>
      </c>
      <c r="J43" s="43">
        <v>0</v>
      </c>
      <c r="K43" s="43">
        <v>5.66</v>
      </c>
      <c r="L43" s="42">
        <v>0</v>
      </c>
      <c r="M43" s="42">
        <f t="shared" si="0"/>
        <v>6.1996592597168718E-5</v>
      </c>
      <c r="N43" s="42">
        <f>K43/'סכום נכסי הקרן'!$C$42</f>
        <v>1.4197778363749691E-5</v>
      </c>
      <c r="O43" s="41">
        <v>1069533</v>
      </c>
    </row>
    <row r="44" spans="2:15" x14ac:dyDescent="0.2">
      <c r="B44" s="40" t="s">
        <v>521</v>
      </c>
      <c r="C44" s="40" t="s">
        <v>522</v>
      </c>
      <c r="D44" s="40" t="s">
        <v>170</v>
      </c>
      <c r="E44" s="41">
        <v>99341</v>
      </c>
      <c r="F44" s="40" t="s">
        <v>487</v>
      </c>
      <c r="G44" s="40" t="s">
        <v>48</v>
      </c>
      <c r="H44" s="43">
        <v>70</v>
      </c>
      <c r="I44" s="43">
        <v>2953</v>
      </c>
      <c r="J44" s="43">
        <v>0</v>
      </c>
      <c r="K44" s="43">
        <v>6.56</v>
      </c>
      <c r="L44" s="42">
        <v>0</v>
      </c>
      <c r="M44" s="42">
        <f t="shared" si="0"/>
        <v>7.1854708027813916E-5</v>
      </c>
      <c r="N44" s="42">
        <f>K44/'סכום נכסי הקרן'!$C$42</f>
        <v>1.6455375630070313E-5</v>
      </c>
      <c r="O44" s="41">
        <v>1065721</v>
      </c>
    </row>
    <row r="45" spans="2:15" x14ac:dyDescent="0.2">
      <c r="B45" s="40" t="s">
        <v>523</v>
      </c>
      <c r="C45" s="40" t="s">
        <v>524</v>
      </c>
      <c r="D45" s="40" t="s">
        <v>375</v>
      </c>
      <c r="E45" s="41">
        <v>99341</v>
      </c>
      <c r="F45" s="40" t="s">
        <v>487</v>
      </c>
      <c r="G45" s="40" t="s">
        <v>48</v>
      </c>
      <c r="H45" s="43">
        <v>500</v>
      </c>
      <c r="I45" s="43">
        <v>4515</v>
      </c>
      <c r="J45" s="43">
        <v>0</v>
      </c>
      <c r="K45" s="43">
        <v>71.7</v>
      </c>
      <c r="L45" s="42">
        <v>0</v>
      </c>
      <c r="M45" s="42">
        <f t="shared" si="0"/>
        <v>7.8536319597473446E-4</v>
      </c>
      <c r="N45" s="42">
        <f>K45/'סכום נכסי הקרן'!$C$42</f>
        <v>1.798552488835429E-4</v>
      </c>
      <c r="O45" s="41">
        <v>60019619</v>
      </c>
    </row>
    <row r="46" spans="2:15" x14ac:dyDescent="0.2">
      <c r="B46" s="40" t="s">
        <v>525</v>
      </c>
      <c r="C46" s="40" t="s">
        <v>526</v>
      </c>
      <c r="D46" s="40" t="s">
        <v>375</v>
      </c>
      <c r="E46" s="41">
        <v>99341</v>
      </c>
      <c r="F46" s="40" t="s">
        <v>487</v>
      </c>
      <c r="G46" s="40" t="s">
        <v>48</v>
      </c>
      <c r="H46" s="43">
        <v>31</v>
      </c>
      <c r="I46" s="43">
        <v>20527</v>
      </c>
      <c r="J46" s="43">
        <v>0</v>
      </c>
      <c r="K46" s="43">
        <v>20.21</v>
      </c>
      <c r="L46" s="42">
        <v>0</v>
      </c>
      <c r="M46" s="42">
        <f t="shared" si="0"/>
        <v>2.2136945872593282E-4</v>
      </c>
      <c r="N46" s="42">
        <f>K46/'סכום נכסי הקרן'!$C$42</f>
        <v>5.0695600835933085E-5</v>
      </c>
      <c r="O46" s="41">
        <v>1073907</v>
      </c>
    </row>
    <row r="47" spans="2:15" x14ac:dyDescent="0.2">
      <c r="B47" s="40" t="s">
        <v>527</v>
      </c>
      <c r="C47" s="40" t="s">
        <v>528</v>
      </c>
      <c r="D47" s="40" t="s">
        <v>379</v>
      </c>
      <c r="E47" s="41">
        <v>99341</v>
      </c>
      <c r="F47" s="40" t="s">
        <v>487</v>
      </c>
      <c r="G47" s="40" t="s">
        <v>48</v>
      </c>
      <c r="H47" s="43">
        <v>1320</v>
      </c>
      <c r="I47" s="43">
        <v>47328</v>
      </c>
      <c r="J47" s="43">
        <v>0</v>
      </c>
      <c r="K47" s="43">
        <v>1984.14</v>
      </c>
      <c r="L47" s="42">
        <v>1E-4</v>
      </c>
      <c r="M47" s="42">
        <f t="shared" si="0"/>
        <v>2.1733201278400414E-2</v>
      </c>
      <c r="N47" s="42">
        <f>K47/'סכום נכסי הקרן'!$C$42</f>
        <v>4.9770989333304443E-3</v>
      </c>
      <c r="O47" s="41">
        <v>60021425</v>
      </c>
    </row>
    <row r="48" spans="2:15" x14ac:dyDescent="0.2">
      <c r="B48" s="40" t="s">
        <v>529</v>
      </c>
      <c r="C48" s="40" t="s">
        <v>530</v>
      </c>
      <c r="D48" s="40" t="s">
        <v>170</v>
      </c>
      <c r="E48" s="41">
        <v>99245</v>
      </c>
      <c r="F48" s="40" t="s">
        <v>487</v>
      </c>
      <c r="G48" s="40" t="s">
        <v>48</v>
      </c>
      <c r="H48" s="43">
        <v>7102</v>
      </c>
      <c r="I48" s="43">
        <v>6514</v>
      </c>
      <c r="J48" s="43">
        <v>0</v>
      </c>
      <c r="K48" s="43">
        <v>1469.29</v>
      </c>
      <c r="L48" s="42">
        <v>2.9999999999999997E-4</v>
      </c>
      <c r="M48" s="42">
        <f t="shared" si="0"/>
        <v>1.6093811578991878E-2</v>
      </c>
      <c r="N48" s="42">
        <f>K48/'סכום נכסי הקרן'!$C$42</f>
        <v>3.6856278749246968E-3</v>
      </c>
      <c r="O48" s="41">
        <v>60044773</v>
      </c>
    </row>
    <row r="49" spans="2:15" x14ac:dyDescent="0.2">
      <c r="B49" s="40" t="s">
        <v>531</v>
      </c>
      <c r="C49" s="40" t="s">
        <v>532</v>
      </c>
      <c r="D49" s="40" t="s">
        <v>375</v>
      </c>
      <c r="E49" s="41">
        <v>98099</v>
      </c>
      <c r="F49" s="40" t="s">
        <v>487</v>
      </c>
      <c r="G49" s="40" t="s">
        <v>48</v>
      </c>
      <c r="H49" s="43">
        <v>2427</v>
      </c>
      <c r="I49" s="43">
        <v>15771</v>
      </c>
      <c r="J49" s="43">
        <v>0</v>
      </c>
      <c r="K49" s="43">
        <v>1215.6500000000001</v>
      </c>
      <c r="L49" s="42">
        <v>0</v>
      </c>
      <c r="M49" s="42">
        <f t="shared" si="0"/>
        <v>1.3315575581404268E-2</v>
      </c>
      <c r="N49" s="42">
        <f>K49/'סכום נכסי הקרן'!$C$42</f>
        <v>3.0493867964474053E-3</v>
      </c>
      <c r="O49" s="41">
        <v>60061173</v>
      </c>
    </row>
    <row r="50" spans="2:15" x14ac:dyDescent="0.2">
      <c r="B50" s="40" t="s">
        <v>533</v>
      </c>
      <c r="C50" s="40" t="s">
        <v>534</v>
      </c>
      <c r="D50" s="40" t="s">
        <v>375</v>
      </c>
      <c r="E50" s="41">
        <v>99237</v>
      </c>
      <c r="F50" s="40" t="s">
        <v>487</v>
      </c>
      <c r="G50" s="40" t="s">
        <v>48</v>
      </c>
      <c r="H50" s="43">
        <v>100</v>
      </c>
      <c r="I50" s="43">
        <v>6228</v>
      </c>
      <c r="J50" s="43">
        <v>0</v>
      </c>
      <c r="K50" s="43">
        <v>19.78</v>
      </c>
      <c r="L50" s="42">
        <v>0</v>
      </c>
      <c r="M50" s="42">
        <f t="shared" si="0"/>
        <v>2.1665947024240235E-4</v>
      </c>
      <c r="N50" s="42">
        <f>K50/'סכום נכסי הקרן'!$C$42</f>
        <v>4.9616971030913237E-5</v>
      </c>
      <c r="O50" s="41">
        <v>60062940</v>
      </c>
    </row>
    <row r="51" spans="2:15" x14ac:dyDescent="0.2">
      <c r="B51" s="40" t="s">
        <v>535</v>
      </c>
      <c r="C51" s="40" t="s">
        <v>536</v>
      </c>
      <c r="D51" s="40" t="s">
        <v>375</v>
      </c>
      <c r="E51" s="41">
        <v>99237</v>
      </c>
      <c r="F51" s="40" t="s">
        <v>487</v>
      </c>
      <c r="G51" s="40" t="s">
        <v>48</v>
      </c>
      <c r="H51" s="43">
        <v>4641</v>
      </c>
      <c r="I51" s="43">
        <v>41517</v>
      </c>
      <c r="J51" s="43">
        <v>0</v>
      </c>
      <c r="K51" s="43">
        <v>6119.53</v>
      </c>
      <c r="L51" s="42">
        <v>0</v>
      </c>
      <c r="M51" s="42">
        <f t="shared" si="0"/>
        <v>6.7030036801440263E-2</v>
      </c>
      <c r="N51" s="42">
        <f>K51/'סכום נכסי הקרן'!$C$42</f>
        <v>1.535048244351893E-2</v>
      </c>
      <c r="O51" s="41">
        <v>60604105</v>
      </c>
    </row>
    <row r="52" spans="2:15" x14ac:dyDescent="0.2">
      <c r="B52" s="40" t="s">
        <v>537</v>
      </c>
      <c r="C52" s="40" t="s">
        <v>538</v>
      </c>
      <c r="D52" s="40" t="s">
        <v>170</v>
      </c>
      <c r="E52" s="41">
        <v>99237</v>
      </c>
      <c r="F52" s="40" t="s">
        <v>487</v>
      </c>
      <c r="G52" s="40" t="s">
        <v>48</v>
      </c>
      <c r="H52" s="43">
        <v>35</v>
      </c>
      <c r="I52" s="43">
        <v>41648</v>
      </c>
      <c r="J52" s="43">
        <v>0</v>
      </c>
      <c r="K52" s="43">
        <v>46.3</v>
      </c>
      <c r="L52" s="42">
        <v>0</v>
      </c>
      <c r="M52" s="42">
        <f t="shared" si="0"/>
        <v>5.0714527159874759E-4</v>
      </c>
      <c r="N52" s="42">
        <f>K52/'סכום נכסי הקרן'!$C$42</f>
        <v>1.1614083714516089E-4</v>
      </c>
      <c r="O52" s="41">
        <v>60145786</v>
      </c>
    </row>
    <row r="53" spans="2:15" x14ac:dyDescent="0.2">
      <c r="B53" s="40" t="s">
        <v>539</v>
      </c>
      <c r="C53" s="40" t="s">
        <v>540</v>
      </c>
      <c r="D53" s="40" t="s">
        <v>375</v>
      </c>
      <c r="E53" s="41">
        <v>98036</v>
      </c>
      <c r="F53" s="40" t="s">
        <v>487</v>
      </c>
      <c r="G53" s="40" t="s">
        <v>48</v>
      </c>
      <c r="H53" s="43">
        <v>2281</v>
      </c>
      <c r="I53" s="43">
        <v>26979</v>
      </c>
      <c r="J53" s="43">
        <v>0</v>
      </c>
      <c r="K53" s="43">
        <v>1954.48</v>
      </c>
      <c r="L53" s="42">
        <v>1E-4</v>
      </c>
      <c r="M53" s="42">
        <f t="shared" si="0"/>
        <v>2.1408321607652707E-2</v>
      </c>
      <c r="N53" s="42">
        <f>K53/'סכום נכסי הקרן'!$C$42</f>
        <v>4.902698561198144E-3</v>
      </c>
      <c r="O53" s="41">
        <v>60605714</v>
      </c>
    </row>
    <row r="54" spans="2:15" x14ac:dyDescent="0.2">
      <c r="B54" s="40" t="s">
        <v>541</v>
      </c>
      <c r="C54" s="40" t="s">
        <v>542</v>
      </c>
      <c r="D54" s="40" t="s">
        <v>375</v>
      </c>
      <c r="E54" s="41">
        <v>99343</v>
      </c>
      <c r="F54" s="40" t="s">
        <v>487</v>
      </c>
      <c r="G54" s="40" t="s">
        <v>48</v>
      </c>
      <c r="H54" s="43">
        <v>26</v>
      </c>
      <c r="I54" s="43">
        <v>8811.5</v>
      </c>
      <c r="J54" s="43">
        <v>0</v>
      </c>
      <c r="K54" s="43">
        <v>7.28</v>
      </c>
      <c r="L54" s="42">
        <v>0</v>
      </c>
      <c r="M54" s="42">
        <f t="shared" si="0"/>
        <v>7.9741200372330091E-5</v>
      </c>
      <c r="N54" s="42">
        <f>K54/'סכום נכסי הקרן'!$C$42</f>
        <v>1.826145344312681E-5</v>
      </c>
      <c r="O54" s="41">
        <v>60157997</v>
      </c>
    </row>
    <row r="55" spans="2:15" x14ac:dyDescent="0.2">
      <c r="B55" s="40" t="s">
        <v>543</v>
      </c>
      <c r="C55" s="40" t="s">
        <v>544</v>
      </c>
      <c r="D55" s="40" t="s">
        <v>375</v>
      </c>
      <c r="E55" s="41">
        <v>99506</v>
      </c>
      <c r="F55" s="40" t="s">
        <v>487</v>
      </c>
      <c r="G55" s="40" t="s">
        <v>48</v>
      </c>
      <c r="H55" s="43">
        <v>40</v>
      </c>
      <c r="I55" s="43">
        <v>5235</v>
      </c>
      <c r="J55" s="43">
        <v>0</v>
      </c>
      <c r="K55" s="43">
        <v>6.65</v>
      </c>
      <c r="L55" s="42">
        <v>0</v>
      </c>
      <c r="M55" s="42">
        <f t="shared" si="0"/>
        <v>7.2840519570878441E-5</v>
      </c>
      <c r="N55" s="42">
        <f>K55/'סכום נכסי הקרן'!$C$42</f>
        <v>1.6681135356702377E-5</v>
      </c>
      <c r="O55" s="41">
        <v>60127503</v>
      </c>
    </row>
    <row r="56" spans="2:15" x14ac:dyDescent="0.2">
      <c r="B56" s="40" t="s">
        <v>545</v>
      </c>
      <c r="C56" s="40" t="s">
        <v>546</v>
      </c>
      <c r="D56" s="40" t="s">
        <v>375</v>
      </c>
      <c r="E56" s="41">
        <v>99506</v>
      </c>
      <c r="F56" s="40" t="s">
        <v>487</v>
      </c>
      <c r="G56" s="40" t="s">
        <v>48</v>
      </c>
      <c r="H56" s="43">
        <v>10</v>
      </c>
      <c r="I56" s="43">
        <v>6320</v>
      </c>
      <c r="J56" s="43">
        <v>0</v>
      </c>
      <c r="K56" s="43">
        <v>2.0099999999999998</v>
      </c>
      <c r="L56" s="42">
        <v>0</v>
      </c>
      <c r="M56" s="42">
        <f t="shared" si="0"/>
        <v>2.2016457795107616E-5</v>
      </c>
      <c r="N56" s="42">
        <f>K56/'סכום נכסי הקרן'!$C$42</f>
        <v>5.0419672281160557E-6</v>
      </c>
      <c r="O56" s="41">
        <v>60133634</v>
      </c>
    </row>
    <row r="57" spans="2:15" x14ac:dyDescent="0.2">
      <c r="B57" s="40" t="s">
        <v>547</v>
      </c>
      <c r="C57" s="40" t="s">
        <v>548</v>
      </c>
      <c r="D57" s="40" t="s">
        <v>375</v>
      </c>
      <c r="E57" s="41">
        <v>99506</v>
      </c>
      <c r="F57" s="40" t="s">
        <v>487</v>
      </c>
      <c r="G57" s="40" t="s">
        <v>48</v>
      </c>
      <c r="H57" s="43">
        <v>13432</v>
      </c>
      <c r="I57" s="43">
        <v>8815</v>
      </c>
      <c r="J57" s="43">
        <v>0</v>
      </c>
      <c r="K57" s="43">
        <v>3760.48</v>
      </c>
      <c r="L57" s="42">
        <v>1E-4</v>
      </c>
      <c r="M57" s="42">
        <f t="shared" si="0"/>
        <v>4.1190273238480749E-2</v>
      </c>
      <c r="N57" s="42">
        <f>K57/'סכום נכסי הקרן'!$C$42</f>
        <v>9.4329437422815254E-3</v>
      </c>
      <c r="O57" s="41">
        <v>60004835</v>
      </c>
    </row>
    <row r="58" spans="2:15" x14ac:dyDescent="0.2">
      <c r="B58" s="40" t="s">
        <v>549</v>
      </c>
      <c r="C58" s="40" t="s">
        <v>550</v>
      </c>
      <c r="D58" s="40" t="s">
        <v>375</v>
      </c>
      <c r="E58" s="41">
        <v>99506</v>
      </c>
      <c r="F58" s="40" t="s">
        <v>487</v>
      </c>
      <c r="G58" s="40" t="s">
        <v>48</v>
      </c>
      <c r="H58" s="43">
        <v>7866</v>
      </c>
      <c r="I58" s="43">
        <v>15893</v>
      </c>
      <c r="J58" s="43">
        <v>0</v>
      </c>
      <c r="K58" s="43">
        <v>3970.45</v>
      </c>
      <c r="L58" s="42">
        <v>0</v>
      </c>
      <c r="M58" s="42">
        <f t="shared" si="0"/>
        <v>4.3490171568450267E-2</v>
      </c>
      <c r="N58" s="42">
        <f>K58/'סכום נכסי הקרן'!$C$42</f>
        <v>9.9596411845141262E-3</v>
      </c>
      <c r="O58" s="41">
        <v>108183</v>
      </c>
    </row>
    <row r="59" spans="2:15" x14ac:dyDescent="0.2">
      <c r="B59" s="40" t="s">
        <v>551</v>
      </c>
      <c r="C59" s="40" t="s">
        <v>552</v>
      </c>
      <c r="D59" s="40" t="s">
        <v>375</v>
      </c>
      <c r="E59" s="41">
        <v>99148</v>
      </c>
      <c r="F59" s="40" t="s">
        <v>487</v>
      </c>
      <c r="G59" s="40" t="s">
        <v>48</v>
      </c>
      <c r="H59" s="43">
        <v>12453</v>
      </c>
      <c r="I59" s="43">
        <v>10298</v>
      </c>
      <c r="J59" s="43">
        <v>0</v>
      </c>
      <c r="K59" s="43">
        <v>4072.93</v>
      </c>
      <c r="L59" s="42">
        <v>1E-4</v>
      </c>
      <c r="M59" s="42">
        <f t="shared" si="0"/>
        <v>4.4612682312153068E-2</v>
      </c>
      <c r="N59" s="42">
        <f>K59/'סכום נכסי הקרן'!$C$42</f>
        <v>1.0216706259905835E-2</v>
      </c>
      <c r="O59" s="41">
        <v>60094026</v>
      </c>
    </row>
    <row r="60" spans="2:15" x14ac:dyDescent="0.2">
      <c r="B60" s="40" t="s">
        <v>553</v>
      </c>
      <c r="C60" s="40" t="s">
        <v>554</v>
      </c>
      <c r="D60" s="40" t="s">
        <v>375</v>
      </c>
      <c r="E60" s="41">
        <v>99390</v>
      </c>
      <c r="F60" s="40" t="s">
        <v>487</v>
      </c>
      <c r="G60" s="40" t="s">
        <v>48</v>
      </c>
      <c r="H60" s="43">
        <v>17915</v>
      </c>
      <c r="I60" s="43">
        <v>3832</v>
      </c>
      <c r="J60" s="43">
        <v>0</v>
      </c>
      <c r="K60" s="43">
        <v>2180.33</v>
      </c>
      <c r="L60" s="42">
        <v>0</v>
      </c>
      <c r="M60" s="42">
        <f t="shared" si="0"/>
        <v>2.3882160907665172E-2</v>
      </c>
      <c r="N60" s="42">
        <f>K60/'סכום נכסי הקרן'!$C$42</f>
        <v>5.4692300529742693E-3</v>
      </c>
      <c r="O60" s="41">
        <v>111575</v>
      </c>
    </row>
    <row r="61" spans="2:15" x14ac:dyDescent="0.2">
      <c r="B61" s="40" t="s">
        <v>555</v>
      </c>
      <c r="C61" s="40" t="s">
        <v>556</v>
      </c>
      <c r="D61" s="40" t="s">
        <v>375</v>
      </c>
      <c r="E61" s="41">
        <v>99390</v>
      </c>
      <c r="F61" s="40" t="s">
        <v>487</v>
      </c>
      <c r="G61" s="40" t="s">
        <v>48</v>
      </c>
      <c r="H61" s="43">
        <v>40</v>
      </c>
      <c r="I61" s="43">
        <v>13699</v>
      </c>
      <c r="J61" s="43">
        <v>0</v>
      </c>
      <c r="K61" s="43">
        <v>17.399999999999999</v>
      </c>
      <c r="L61" s="42">
        <v>0</v>
      </c>
      <c r="M61" s="42">
        <f t="shared" si="0"/>
        <v>1.9059023165914058E-4</v>
      </c>
      <c r="N61" s="42">
        <f>K61/'סכום נכסי הקרן'!$C$42</f>
        <v>4.3646880482198695E-5</v>
      </c>
      <c r="O61" s="41">
        <v>108209</v>
      </c>
    </row>
    <row r="62" spans="2:15" x14ac:dyDescent="0.2">
      <c r="B62" s="40" t="s">
        <v>557</v>
      </c>
      <c r="C62" s="40" t="s">
        <v>558</v>
      </c>
      <c r="D62" s="40" t="s">
        <v>170</v>
      </c>
      <c r="E62" s="41">
        <v>97124</v>
      </c>
      <c r="F62" s="40" t="s">
        <v>487</v>
      </c>
      <c r="G62" s="40" t="s">
        <v>48</v>
      </c>
      <c r="H62" s="43">
        <v>26342</v>
      </c>
      <c r="I62" s="43">
        <v>2176</v>
      </c>
      <c r="J62" s="43">
        <v>0</v>
      </c>
      <c r="K62" s="43">
        <v>1820.49</v>
      </c>
      <c r="L62" s="42">
        <v>2.0000000000000001E-4</v>
      </c>
      <c r="M62" s="42">
        <f t="shared" si="0"/>
        <v>1.9940667289261426E-2</v>
      </c>
      <c r="N62" s="42">
        <f>K62/'סכום נכסי הקרן'!$C$42</f>
        <v>4.5665924970711442E-3</v>
      </c>
      <c r="O62" s="41">
        <v>20002104</v>
      </c>
    </row>
    <row r="63" spans="2:15" x14ac:dyDescent="0.2">
      <c r="B63" s="40" t="s">
        <v>559</v>
      </c>
      <c r="C63" s="40" t="s">
        <v>560</v>
      </c>
      <c r="D63" s="40" t="s">
        <v>170</v>
      </c>
      <c r="E63" s="41">
        <v>5391</v>
      </c>
      <c r="F63" s="40" t="s">
        <v>487</v>
      </c>
      <c r="G63" s="40" t="s">
        <v>48</v>
      </c>
      <c r="H63" s="43">
        <v>16</v>
      </c>
      <c r="I63" s="43">
        <v>4687</v>
      </c>
      <c r="J63" s="43">
        <v>0</v>
      </c>
      <c r="K63" s="43">
        <v>2.38</v>
      </c>
      <c r="L63" s="42">
        <v>0</v>
      </c>
      <c r="M63" s="42">
        <f t="shared" si="0"/>
        <v>2.6069238583261756E-5</v>
      </c>
      <c r="N63" s="42">
        <f>K63/'סכום נכסי הקרן'!$C$42</f>
        <v>5.970090548714534E-6</v>
      </c>
      <c r="O63" s="41">
        <v>60228475</v>
      </c>
    </row>
    <row r="64" spans="2:15" x14ac:dyDescent="0.2">
      <c r="B64" s="40" t="s">
        <v>561</v>
      </c>
      <c r="C64" s="40" t="s">
        <v>562</v>
      </c>
      <c r="D64" s="40" t="s">
        <v>170</v>
      </c>
      <c r="E64" s="41">
        <v>99237</v>
      </c>
      <c r="F64" s="40" t="s">
        <v>487</v>
      </c>
      <c r="G64" s="40" t="s">
        <v>50</v>
      </c>
      <c r="H64" s="43">
        <v>80</v>
      </c>
      <c r="I64" s="43">
        <v>3280.5</v>
      </c>
      <c r="J64" s="43">
        <v>0</v>
      </c>
      <c r="K64" s="43">
        <v>10.94</v>
      </c>
      <c r="L64" s="42">
        <v>0</v>
      </c>
      <c r="M64" s="42">
        <f t="shared" si="0"/>
        <v>1.1983086979028724E-4</v>
      </c>
      <c r="N64" s="42">
        <f>K64/'סכום נכסי הקרן'!$C$42</f>
        <v>2.7442348992830673E-5</v>
      </c>
      <c r="O64" s="41">
        <v>62014923</v>
      </c>
    </row>
    <row r="65" spans="2:15" x14ac:dyDescent="0.2">
      <c r="B65" s="40" t="s">
        <v>563</v>
      </c>
      <c r="C65" s="40" t="s">
        <v>564</v>
      </c>
      <c r="D65" s="40" t="s">
        <v>379</v>
      </c>
      <c r="E65" s="41">
        <v>99965</v>
      </c>
      <c r="F65" s="40" t="s">
        <v>487</v>
      </c>
      <c r="G65" s="40" t="s">
        <v>48</v>
      </c>
      <c r="H65" s="43">
        <v>3620</v>
      </c>
      <c r="I65" s="43">
        <v>36254</v>
      </c>
      <c r="J65" s="43">
        <v>3.8</v>
      </c>
      <c r="K65" s="43">
        <v>4171.97</v>
      </c>
      <c r="L65" s="42">
        <v>0</v>
      </c>
      <c r="M65" s="42">
        <f t="shared" si="0"/>
        <v>4.5697513147987631E-2</v>
      </c>
      <c r="N65" s="42">
        <f>K65/'סכום נכסי הקרן'!$C$42</f>
        <v>1.0465142296857386E-2</v>
      </c>
      <c r="O65" s="41">
        <v>112243</v>
      </c>
    </row>
    <row r="66" spans="2:15" x14ac:dyDescent="0.2">
      <c r="B66" s="40" t="s">
        <v>565</v>
      </c>
      <c r="C66" s="40" t="s">
        <v>566</v>
      </c>
      <c r="D66" s="40" t="s">
        <v>170</v>
      </c>
      <c r="E66" s="41">
        <v>93273</v>
      </c>
      <c r="F66" s="40" t="s">
        <v>487</v>
      </c>
      <c r="G66" s="40" t="s">
        <v>48</v>
      </c>
      <c r="H66" s="43">
        <v>5</v>
      </c>
      <c r="I66" s="43">
        <v>6878</v>
      </c>
      <c r="J66" s="43">
        <v>0</v>
      </c>
      <c r="K66" s="43">
        <v>1.0900000000000001</v>
      </c>
      <c r="L66" s="42">
        <v>0</v>
      </c>
      <c r="M66" s="42">
        <f t="shared" si="0"/>
        <v>1.1939273132670302E-5</v>
      </c>
      <c r="N66" s="42">
        <f>K66/'סכום נכסי הקרן'!$C$42</f>
        <v>2.7342011336549761E-6</v>
      </c>
      <c r="O66" s="41">
        <v>62008057</v>
      </c>
    </row>
    <row r="67" spans="2:15" x14ac:dyDescent="0.2">
      <c r="B67" s="40" t="s">
        <v>567</v>
      </c>
      <c r="C67" s="40" t="s">
        <v>568</v>
      </c>
      <c r="D67" s="40" t="s">
        <v>379</v>
      </c>
      <c r="E67" s="41">
        <v>98697</v>
      </c>
      <c r="F67" s="40" t="s">
        <v>487</v>
      </c>
      <c r="G67" s="40" t="s">
        <v>48</v>
      </c>
      <c r="H67" s="43">
        <v>18839</v>
      </c>
      <c r="I67" s="43">
        <v>6462</v>
      </c>
      <c r="J67" s="43">
        <v>0</v>
      </c>
      <c r="K67" s="43">
        <v>3866.39</v>
      </c>
      <c r="L67" s="42">
        <v>5.0000000000000001E-4</v>
      </c>
      <c r="M67" s="42">
        <f t="shared" si="0"/>
        <v>4.2350354355435896E-2</v>
      </c>
      <c r="N67" s="42">
        <f>K67/'סכום נכסי הקרן'!$C$42</f>
        <v>9.6986127716993231E-3</v>
      </c>
      <c r="O67" s="41">
        <v>70823422</v>
      </c>
    </row>
    <row r="68" spans="2:15" x14ac:dyDescent="0.2">
      <c r="B68" s="40" t="s">
        <v>569</v>
      </c>
      <c r="C68" s="40" t="s">
        <v>570</v>
      </c>
      <c r="D68" s="40" t="s">
        <v>414</v>
      </c>
      <c r="E68" s="41">
        <v>98209</v>
      </c>
      <c r="F68" s="40" t="s">
        <v>487</v>
      </c>
      <c r="G68" s="40" t="s">
        <v>48</v>
      </c>
      <c r="H68" s="43">
        <v>23</v>
      </c>
      <c r="I68" s="43">
        <v>3594.3</v>
      </c>
      <c r="J68" s="43">
        <v>0</v>
      </c>
      <c r="K68" s="43">
        <v>2.63</v>
      </c>
      <c r="L68" s="42">
        <v>0</v>
      </c>
      <c r="M68" s="42">
        <f t="shared" si="0"/>
        <v>2.8807603980663203E-5</v>
      </c>
      <c r="N68" s="42">
        <f>K68/'סכום נכסי הקרן'!$C$42</f>
        <v>6.5972009004702621E-6</v>
      </c>
      <c r="O68" s="41">
        <v>77132116</v>
      </c>
    </row>
    <row r="69" spans="2:15" x14ac:dyDescent="0.2">
      <c r="B69" s="40" t="s">
        <v>571</v>
      </c>
      <c r="C69" s="40" t="s">
        <v>572</v>
      </c>
      <c r="D69" s="40" t="s">
        <v>170</v>
      </c>
      <c r="E69" s="41">
        <v>98677</v>
      </c>
      <c r="F69" s="40" t="s">
        <v>487</v>
      </c>
      <c r="G69" s="40" t="s">
        <v>48</v>
      </c>
      <c r="H69" s="43">
        <v>20607</v>
      </c>
      <c r="I69" s="43">
        <v>2199</v>
      </c>
      <c r="J69" s="43">
        <v>0</v>
      </c>
      <c r="K69" s="43">
        <v>1439.2</v>
      </c>
      <c r="L69" s="42">
        <v>5.0000000000000001E-4</v>
      </c>
      <c r="M69" s="42">
        <f t="shared" si="0"/>
        <v>1.5764221919760641E-2</v>
      </c>
      <c r="N69" s="42">
        <f>K69/'סכום נכסי הקרן'!$C$42</f>
        <v>3.6101488729873774E-3</v>
      </c>
      <c r="O69" s="41">
        <v>62016456</v>
      </c>
    </row>
    <row r="70" spans="2:15" x14ac:dyDescent="0.2">
      <c r="B70" s="40" t="s">
        <v>573</v>
      </c>
      <c r="C70" s="40" t="s">
        <v>574</v>
      </c>
      <c r="D70" s="40" t="s">
        <v>375</v>
      </c>
      <c r="E70" s="41">
        <v>98677</v>
      </c>
      <c r="F70" s="40" t="s">
        <v>487</v>
      </c>
      <c r="G70" s="40" t="s">
        <v>48</v>
      </c>
      <c r="H70" s="43">
        <v>21312</v>
      </c>
      <c r="I70" s="43">
        <v>1981</v>
      </c>
      <c r="J70" s="43">
        <v>0</v>
      </c>
      <c r="K70" s="43">
        <v>1340.88</v>
      </c>
      <c r="L70" s="42">
        <v>1.4E-3</v>
      </c>
      <c r="M70" s="42">
        <f t="shared" si="0"/>
        <v>1.4687277576270601E-2</v>
      </c>
      <c r="N70" s="42">
        <f>K70/'סכום נכסי הקרן'!$C$42</f>
        <v>3.3635189138488848E-3</v>
      </c>
      <c r="O70" s="41">
        <v>60230406</v>
      </c>
    </row>
    <row r="71" spans="2:15" x14ac:dyDescent="0.2">
      <c r="B71" s="40" t="s">
        <v>575</v>
      </c>
      <c r="C71" s="40" t="s">
        <v>576</v>
      </c>
      <c r="D71" s="40" t="s">
        <v>577</v>
      </c>
      <c r="E71" s="41">
        <v>98677</v>
      </c>
      <c r="F71" s="40" t="s">
        <v>487</v>
      </c>
      <c r="G71" s="40" t="s">
        <v>48</v>
      </c>
      <c r="H71" s="43">
        <v>43000</v>
      </c>
      <c r="I71" s="43">
        <v>2828</v>
      </c>
      <c r="J71" s="43">
        <v>0</v>
      </c>
      <c r="K71" s="43">
        <v>3862.14</v>
      </c>
      <c r="L71" s="42">
        <v>2.9999999999999997E-4</v>
      </c>
      <c r="M71" s="42">
        <f t="shared" si="0"/>
        <v>4.2303802143680069E-2</v>
      </c>
      <c r="N71" s="42">
        <f>K71/'סכום נכסי הקרן'!$C$42</f>
        <v>9.6879518957194745E-3</v>
      </c>
      <c r="O71" s="41">
        <v>75874818</v>
      </c>
    </row>
    <row r="72" spans="2:15" x14ac:dyDescent="0.2">
      <c r="B72" s="40" t="s">
        <v>578</v>
      </c>
      <c r="C72" s="40" t="s">
        <v>579</v>
      </c>
      <c r="D72" s="40" t="s">
        <v>379</v>
      </c>
      <c r="E72" s="41">
        <v>98677</v>
      </c>
      <c r="F72" s="40" t="s">
        <v>487</v>
      </c>
      <c r="G72" s="40" t="s">
        <v>48</v>
      </c>
      <c r="H72" s="43">
        <v>38155</v>
      </c>
      <c r="I72" s="43">
        <v>3142</v>
      </c>
      <c r="J72" s="43">
        <v>0</v>
      </c>
      <c r="K72" s="43">
        <v>3807.48</v>
      </c>
      <c r="L72" s="42">
        <v>8.9999999999999998E-4</v>
      </c>
      <c r="M72" s="42">
        <f t="shared" si="0"/>
        <v>4.1705085933192221E-2</v>
      </c>
      <c r="N72" s="42">
        <f>K72/'סכום נכסי הקרן'!$C$42</f>
        <v>9.5508404884116025E-3</v>
      </c>
      <c r="O72" s="41">
        <v>76755354</v>
      </c>
    </row>
    <row r="73" spans="2:15" x14ac:dyDescent="0.2">
      <c r="B73" s="40" t="s">
        <v>580</v>
      </c>
      <c r="C73" s="40" t="s">
        <v>581</v>
      </c>
      <c r="D73" s="40" t="s">
        <v>170</v>
      </c>
      <c r="E73" s="41">
        <v>97035</v>
      </c>
      <c r="F73" s="40" t="s">
        <v>487</v>
      </c>
      <c r="G73" s="40" t="s">
        <v>48</v>
      </c>
      <c r="H73" s="43">
        <v>9306</v>
      </c>
      <c r="I73" s="43">
        <v>4695</v>
      </c>
      <c r="J73" s="43">
        <v>0</v>
      </c>
      <c r="K73" s="43">
        <v>1387.65</v>
      </c>
      <c r="L73" s="42">
        <v>4.0000000000000002E-4</v>
      </c>
      <c r="M73" s="42">
        <f t="shared" si="0"/>
        <v>1.5199570974816463E-2</v>
      </c>
      <c r="N73" s="42">
        <f>K73/'סכום נכסי הקרן'!$C$42</f>
        <v>3.4808387184553464E-3</v>
      </c>
      <c r="O73" s="41">
        <v>62004113</v>
      </c>
    </row>
    <row r="74" spans="2:15" x14ac:dyDescent="0.2">
      <c r="B74" s="40" t="s">
        <v>582</v>
      </c>
      <c r="C74" s="40" t="s">
        <v>583</v>
      </c>
      <c r="D74" s="40" t="s">
        <v>375</v>
      </c>
      <c r="E74" s="41">
        <v>97153</v>
      </c>
      <c r="F74" s="40" t="s">
        <v>487</v>
      </c>
      <c r="G74" s="40" t="s">
        <v>48</v>
      </c>
      <c r="H74" s="43">
        <v>4312</v>
      </c>
      <c r="I74" s="43">
        <v>12963</v>
      </c>
      <c r="J74" s="43">
        <v>0</v>
      </c>
      <c r="K74" s="43">
        <v>1775.27</v>
      </c>
      <c r="L74" s="42">
        <v>6.9999999999999999E-4</v>
      </c>
      <c r="M74" s="42">
        <f t="shared" si="0"/>
        <v>1.9445351756179455E-2</v>
      </c>
      <c r="N74" s="42">
        <f>K74/'סכום נכסי הקרן'!$C$42</f>
        <v>4.4531607766455676E-3</v>
      </c>
      <c r="O74" s="41">
        <v>70684030</v>
      </c>
    </row>
    <row r="75" spans="2:15" x14ac:dyDescent="0.2">
      <c r="B75" s="40" t="s">
        <v>584</v>
      </c>
      <c r="C75" s="40" t="s">
        <v>585</v>
      </c>
      <c r="D75" s="40" t="s">
        <v>379</v>
      </c>
      <c r="E75" s="41">
        <v>97153</v>
      </c>
      <c r="F75" s="40" t="s">
        <v>487</v>
      </c>
      <c r="G75" s="40" t="s">
        <v>48</v>
      </c>
      <c r="H75" s="43">
        <v>4</v>
      </c>
      <c r="I75" s="43">
        <v>13456</v>
      </c>
      <c r="J75" s="43">
        <v>0</v>
      </c>
      <c r="K75" s="43">
        <v>1.71</v>
      </c>
      <c r="L75" s="42">
        <v>0</v>
      </c>
      <c r="M75" s="42">
        <f t="shared" si="0"/>
        <v>1.8730419318225885E-5</v>
      </c>
      <c r="N75" s="42">
        <f>K75/'סכום נכסי הקרן'!$C$42</f>
        <v>4.2894348060091821E-6</v>
      </c>
      <c r="O75" s="41">
        <v>70796826</v>
      </c>
    </row>
    <row r="76" spans="2:15" x14ac:dyDescent="0.2">
      <c r="B76" s="40" t="s">
        <v>586</v>
      </c>
      <c r="C76" s="40" t="s">
        <v>587</v>
      </c>
      <c r="D76" s="40" t="s">
        <v>170</v>
      </c>
      <c r="E76" s="41">
        <v>93170</v>
      </c>
      <c r="F76" s="40" t="s">
        <v>487</v>
      </c>
      <c r="G76" s="40" t="s">
        <v>48</v>
      </c>
      <c r="H76" s="43">
        <v>355</v>
      </c>
      <c r="I76" s="43">
        <v>3664</v>
      </c>
      <c r="J76" s="43">
        <v>0</v>
      </c>
      <c r="K76" s="43">
        <v>41.31</v>
      </c>
      <c r="L76" s="42">
        <v>0</v>
      </c>
      <c r="M76" s="42">
        <f t="shared" ref="M76:M88" si="1">K76/$K$11</f>
        <v>4.5248749826661482E-4</v>
      </c>
      <c r="N76" s="42">
        <f>K76/'סכום נכסי הקרן'!$C$42</f>
        <v>1.0362371452411657E-4</v>
      </c>
      <c r="O76" s="41">
        <v>62005673</v>
      </c>
    </row>
    <row r="77" spans="2:15" x14ac:dyDescent="0.2">
      <c r="B77" s="40" t="s">
        <v>588</v>
      </c>
      <c r="C77" s="40" t="s">
        <v>589</v>
      </c>
      <c r="D77" s="40" t="s">
        <v>590</v>
      </c>
      <c r="E77" s="41">
        <v>99964</v>
      </c>
      <c r="F77" s="40" t="s">
        <v>487</v>
      </c>
      <c r="G77" s="40" t="s">
        <v>54</v>
      </c>
      <c r="H77" s="43">
        <v>36</v>
      </c>
      <c r="I77" s="43">
        <v>1911.4</v>
      </c>
      <c r="J77" s="43">
        <v>0</v>
      </c>
      <c r="K77" s="43">
        <v>2.42</v>
      </c>
      <c r="L77" s="42">
        <v>0</v>
      </c>
      <c r="M77" s="42">
        <f t="shared" si="1"/>
        <v>2.6507377046845987E-5</v>
      </c>
      <c r="N77" s="42">
        <f>K77/'סכום נכסי הקרן'!$C$42</f>
        <v>6.0704282049954507E-6</v>
      </c>
      <c r="O77" s="41">
        <v>77605749</v>
      </c>
    </row>
    <row r="78" spans="2:15" x14ac:dyDescent="0.2">
      <c r="B78" s="40" t="s">
        <v>591</v>
      </c>
      <c r="C78" s="40" t="s">
        <v>592</v>
      </c>
      <c r="D78" s="40" t="s">
        <v>170</v>
      </c>
      <c r="E78" s="41">
        <v>99964</v>
      </c>
      <c r="F78" s="40" t="s">
        <v>487</v>
      </c>
      <c r="G78" s="40" t="s">
        <v>54</v>
      </c>
      <c r="H78" s="43">
        <v>26</v>
      </c>
      <c r="I78" s="43">
        <v>8938</v>
      </c>
      <c r="J78" s="43">
        <v>0</v>
      </c>
      <c r="K78" s="43">
        <v>8.19</v>
      </c>
      <c r="L78" s="42">
        <v>0</v>
      </c>
      <c r="M78" s="42">
        <f t="shared" si="1"/>
        <v>8.9708850418871339E-5</v>
      </c>
      <c r="N78" s="42">
        <f>K78/'סכום נכסי הקרן'!$C$42</f>
        <v>2.0544135123517662E-5</v>
      </c>
      <c r="O78" s="41">
        <v>62002357</v>
      </c>
    </row>
    <row r="79" spans="2:15" x14ac:dyDescent="0.2">
      <c r="B79" s="40" t="s">
        <v>593</v>
      </c>
      <c r="C79" s="40" t="s">
        <v>594</v>
      </c>
      <c r="D79" s="40" t="s">
        <v>170</v>
      </c>
      <c r="E79" s="41">
        <v>99964</v>
      </c>
      <c r="F79" s="40" t="s">
        <v>487</v>
      </c>
      <c r="G79" s="40" t="s">
        <v>54</v>
      </c>
      <c r="H79" s="43">
        <v>28</v>
      </c>
      <c r="I79" s="43">
        <v>19682</v>
      </c>
      <c r="J79" s="43">
        <v>0</v>
      </c>
      <c r="K79" s="43">
        <v>19.420000000000002</v>
      </c>
      <c r="L79" s="42">
        <v>0</v>
      </c>
      <c r="M79" s="42">
        <f t="shared" si="1"/>
        <v>2.1271622407014428E-4</v>
      </c>
      <c r="N79" s="42">
        <f>K79/'סכום נכסי הקרן'!$C$42</f>
        <v>4.8713932124384988E-5</v>
      </c>
      <c r="O79" s="41">
        <v>62014907</v>
      </c>
    </row>
    <row r="80" spans="2:15" x14ac:dyDescent="0.2">
      <c r="B80" s="40" t="s">
        <v>595</v>
      </c>
      <c r="C80" s="40" t="s">
        <v>596</v>
      </c>
      <c r="D80" s="40" t="s">
        <v>414</v>
      </c>
      <c r="E80" s="41">
        <v>99964</v>
      </c>
      <c r="F80" s="40" t="s">
        <v>487</v>
      </c>
      <c r="G80" s="40" t="s">
        <v>48</v>
      </c>
      <c r="H80" s="43">
        <v>7</v>
      </c>
      <c r="I80" s="43">
        <v>31507.5</v>
      </c>
      <c r="J80" s="43">
        <v>0</v>
      </c>
      <c r="K80" s="43">
        <v>7</v>
      </c>
      <c r="L80" s="42">
        <v>0</v>
      </c>
      <c r="M80" s="42">
        <f t="shared" si="1"/>
        <v>7.6674231127240466E-5</v>
      </c>
      <c r="N80" s="42">
        <f>K80/'סכום נכסי הקרן'!$C$42</f>
        <v>1.7559089849160395E-5</v>
      </c>
      <c r="O80" s="41">
        <v>77414241</v>
      </c>
    </row>
    <row r="81" spans="2:15" x14ac:dyDescent="0.2">
      <c r="B81" s="40" t="s">
        <v>597</v>
      </c>
      <c r="C81" s="40" t="s">
        <v>598</v>
      </c>
      <c r="D81" s="40" t="s">
        <v>590</v>
      </c>
      <c r="E81" s="41">
        <v>94147</v>
      </c>
      <c r="F81" s="40" t="s">
        <v>487</v>
      </c>
      <c r="G81" s="40" t="s">
        <v>54</v>
      </c>
      <c r="H81" s="43">
        <v>10</v>
      </c>
      <c r="I81" s="43">
        <v>4160.8</v>
      </c>
      <c r="J81" s="43">
        <v>0</v>
      </c>
      <c r="K81" s="43">
        <v>1.47</v>
      </c>
      <c r="L81" s="42">
        <v>0</v>
      </c>
      <c r="M81" s="42">
        <f t="shared" si="1"/>
        <v>1.6101588536720498E-5</v>
      </c>
      <c r="N81" s="42">
        <f>K81/'סכום נכסי הקרן'!$C$42</f>
        <v>3.6874088683236831E-6</v>
      </c>
      <c r="O81" s="41">
        <v>70922513</v>
      </c>
    </row>
    <row r="82" spans="2:15" x14ac:dyDescent="0.2">
      <c r="B82" s="40" t="s">
        <v>599</v>
      </c>
      <c r="C82" s="40" t="s">
        <v>600</v>
      </c>
      <c r="D82" s="40" t="s">
        <v>375</v>
      </c>
      <c r="E82" s="41">
        <v>99390</v>
      </c>
      <c r="F82" s="40" t="s">
        <v>487</v>
      </c>
      <c r="G82" s="40" t="s">
        <v>48</v>
      </c>
      <c r="H82" s="43">
        <v>2485</v>
      </c>
      <c r="I82" s="43">
        <v>45164</v>
      </c>
      <c r="J82" s="43">
        <v>2.59</v>
      </c>
      <c r="K82" s="43">
        <v>3567.1</v>
      </c>
      <c r="L82" s="42">
        <v>0</v>
      </c>
      <c r="M82" s="42">
        <f t="shared" si="1"/>
        <v>3.9072092836282782E-2</v>
      </c>
      <c r="N82" s="42">
        <f>K82/'סכום נכסי הקרן'!$C$42</f>
        <v>8.9478613429914353E-3</v>
      </c>
      <c r="O82" s="41">
        <v>1056787</v>
      </c>
    </row>
    <row r="83" spans="2:15" x14ac:dyDescent="0.2">
      <c r="B83" s="40" t="s">
        <v>601</v>
      </c>
      <c r="C83" s="40" t="s">
        <v>602</v>
      </c>
      <c r="D83" s="40" t="s">
        <v>170</v>
      </c>
      <c r="E83" s="41">
        <v>5391</v>
      </c>
      <c r="F83" s="40" t="s">
        <v>487</v>
      </c>
      <c r="G83" s="40" t="s">
        <v>48</v>
      </c>
      <c r="H83" s="43">
        <v>15</v>
      </c>
      <c r="I83" s="43">
        <v>5809</v>
      </c>
      <c r="J83" s="43">
        <v>0</v>
      </c>
      <c r="K83" s="43">
        <v>2.77</v>
      </c>
      <c r="L83" s="42">
        <v>0</v>
      </c>
      <c r="M83" s="42">
        <f t="shared" si="1"/>
        <v>3.0341088603208012E-5</v>
      </c>
      <c r="N83" s="42">
        <f>K83/'סכום נכסי הקרן'!$C$42</f>
        <v>6.9483826974534706E-6</v>
      </c>
      <c r="O83" s="41">
        <v>62017447</v>
      </c>
    </row>
    <row r="84" spans="2:15" x14ac:dyDescent="0.2">
      <c r="B84" s="40" t="s">
        <v>603</v>
      </c>
      <c r="C84" s="40" t="s">
        <v>604</v>
      </c>
      <c r="D84" s="40" t="s">
        <v>170</v>
      </c>
      <c r="E84" s="41">
        <v>97330</v>
      </c>
      <c r="F84" s="40" t="s">
        <v>487</v>
      </c>
      <c r="G84" s="40" t="s">
        <v>48</v>
      </c>
      <c r="H84" s="43">
        <v>30</v>
      </c>
      <c r="I84" s="43">
        <v>4089</v>
      </c>
      <c r="J84" s="43">
        <v>0</v>
      </c>
      <c r="K84" s="43">
        <v>3.9</v>
      </c>
      <c r="L84" s="42">
        <v>0</v>
      </c>
      <c r="M84" s="42">
        <f t="shared" si="1"/>
        <v>4.2718500199462545E-5</v>
      </c>
      <c r="N84" s="42">
        <f>K84/'סכום נכסי הקרן'!$C$42</f>
        <v>9.7829214873893629E-6</v>
      </c>
      <c r="O84" s="41">
        <v>62016753</v>
      </c>
    </row>
    <row r="85" spans="2:15" x14ac:dyDescent="0.2">
      <c r="B85" s="1" t="s">
        <v>605</v>
      </c>
      <c r="C85" s="1" t="s">
        <v>6</v>
      </c>
      <c r="D85" s="1" t="s">
        <v>6</v>
      </c>
      <c r="E85" s="1" t="s">
        <v>6</v>
      </c>
      <c r="F85" s="1" t="s">
        <v>6</v>
      </c>
      <c r="G85" s="1" t="s">
        <v>6</v>
      </c>
      <c r="H85" s="39">
        <v>0</v>
      </c>
      <c r="I85" s="1" t="s">
        <v>6</v>
      </c>
      <c r="J85" s="39">
        <v>0</v>
      </c>
      <c r="K85" s="39">
        <v>0</v>
      </c>
      <c r="L85" s="1" t="s">
        <v>6</v>
      </c>
      <c r="M85" s="38">
        <f t="shared" si="1"/>
        <v>0</v>
      </c>
      <c r="N85" s="38">
        <f>K85/'סכום נכסי הקרן'!$C$42</f>
        <v>0</v>
      </c>
      <c r="O85" s="1" t="s">
        <v>6</v>
      </c>
    </row>
    <row r="86" spans="2:15" x14ac:dyDescent="0.2">
      <c r="B86" s="1" t="s">
        <v>606</v>
      </c>
      <c r="C86" s="1" t="s">
        <v>6</v>
      </c>
      <c r="D86" s="1" t="s">
        <v>6</v>
      </c>
      <c r="E86" s="1" t="s">
        <v>6</v>
      </c>
      <c r="F86" s="1" t="s">
        <v>6</v>
      </c>
      <c r="G86" s="1" t="s">
        <v>6</v>
      </c>
      <c r="H86" s="39">
        <v>430</v>
      </c>
      <c r="I86" s="1" t="s">
        <v>6</v>
      </c>
      <c r="J86" s="39">
        <v>0</v>
      </c>
      <c r="K86" s="39">
        <v>38.119999999999997</v>
      </c>
      <c r="L86" s="1" t="s">
        <v>6</v>
      </c>
      <c r="M86" s="38">
        <f t="shared" si="1"/>
        <v>4.1754595579577235E-4</v>
      </c>
      <c r="N86" s="38">
        <f>K86/'סכום נכסי הקרן'!$C$42</f>
        <v>9.5621786435713465E-5</v>
      </c>
      <c r="O86" s="1" t="s">
        <v>6</v>
      </c>
    </row>
    <row r="87" spans="2:15" x14ac:dyDescent="0.2">
      <c r="B87" s="40" t="s">
        <v>607</v>
      </c>
      <c r="C87" s="40" t="s">
        <v>608</v>
      </c>
      <c r="D87" s="40" t="s">
        <v>590</v>
      </c>
      <c r="E87" s="41">
        <v>99964</v>
      </c>
      <c r="F87" s="40" t="s">
        <v>472</v>
      </c>
      <c r="G87" s="40" t="s">
        <v>54</v>
      </c>
      <c r="H87" s="43">
        <v>430</v>
      </c>
      <c r="I87" s="43">
        <v>2516</v>
      </c>
      <c r="J87" s="43">
        <v>0</v>
      </c>
      <c r="K87" s="43">
        <v>38.119999999999997</v>
      </c>
      <c r="L87" s="42">
        <v>0</v>
      </c>
      <c r="M87" s="42">
        <f t="shared" si="1"/>
        <v>4.1754595579577235E-4</v>
      </c>
      <c r="N87" s="42">
        <f>K87/'סכום נכסי הקרן'!$C$42</f>
        <v>9.5621786435713465E-5</v>
      </c>
      <c r="O87" s="41">
        <v>70706247</v>
      </c>
    </row>
    <row r="88" spans="2:15" x14ac:dyDescent="0.2">
      <c r="B88" s="1" t="s">
        <v>509</v>
      </c>
      <c r="C88" s="1" t="s">
        <v>6</v>
      </c>
      <c r="D88" s="1" t="s">
        <v>6</v>
      </c>
      <c r="E88" s="1" t="s">
        <v>6</v>
      </c>
      <c r="F88" s="1" t="s">
        <v>6</v>
      </c>
      <c r="G88" s="1" t="s">
        <v>6</v>
      </c>
      <c r="H88" s="39">
        <v>0</v>
      </c>
      <c r="I88" s="1" t="s">
        <v>6</v>
      </c>
      <c r="J88" s="39">
        <v>0</v>
      </c>
      <c r="K88" s="39">
        <v>0</v>
      </c>
      <c r="L88" s="1" t="s">
        <v>6</v>
      </c>
      <c r="M88" s="38">
        <f t="shared" si="1"/>
        <v>0</v>
      </c>
      <c r="N88" s="38">
        <f>K88/'סכום נכסי הקרן'!$C$42</f>
        <v>0</v>
      </c>
      <c r="O88" s="1" t="s">
        <v>6</v>
      </c>
    </row>
    <row r="89" spans="2:15" ht="21.75" x14ac:dyDescent="0.2">
      <c r="B89" s="36" t="s">
        <v>103</v>
      </c>
    </row>
    <row r="90" spans="2:15" x14ac:dyDescent="0.2">
      <c r="B90" s="36" t="s">
        <v>149</v>
      </c>
    </row>
    <row r="91" spans="2:15" x14ac:dyDescent="0.2">
      <c r="B91" s="36" t="s">
        <v>150</v>
      </c>
    </row>
    <row r="92" spans="2:15" ht="21.75" x14ac:dyDescent="0.2">
      <c r="B92" s="36" t="s">
        <v>151</v>
      </c>
    </row>
    <row r="93" spans="2:15" ht="32.25" x14ac:dyDescent="0.2">
      <c r="B93" s="36" t="s">
        <v>152</v>
      </c>
    </row>
    <row r="94" spans="2:15" x14ac:dyDescent="0.2">
      <c r="B94" s="55" t="s">
        <v>60</v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</row>
  </sheetData>
  <mergeCells count="1">
    <mergeCell ref="B94:O9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3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609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62</v>
      </c>
      <c r="C8" s="1" t="s">
        <v>63</v>
      </c>
      <c r="D8" s="1" t="s">
        <v>106</v>
      </c>
      <c r="E8" s="1" t="s">
        <v>64</v>
      </c>
      <c r="F8" s="1" t="s">
        <v>155</v>
      </c>
      <c r="G8" s="1" t="s">
        <v>65</v>
      </c>
      <c r="H8" s="1" t="s">
        <v>66</v>
      </c>
      <c r="I8" s="1" t="s">
        <v>67</v>
      </c>
      <c r="J8" s="3" t="s">
        <v>109</v>
      </c>
      <c r="K8" s="3" t="s">
        <v>110</v>
      </c>
      <c r="L8" s="1" t="s">
        <v>70</v>
      </c>
      <c r="M8" s="1" t="s">
        <v>156</v>
      </c>
      <c r="N8" s="1" t="s">
        <v>71</v>
      </c>
      <c r="O8" s="1" t="s">
        <v>113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115</v>
      </c>
      <c r="K9" s="1" t="s">
        <v>6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116</v>
      </c>
      <c r="N10" s="1" t="s">
        <v>117</v>
      </c>
      <c r="O10" s="1" t="s">
        <v>118</v>
      </c>
      <c r="P10" s="1" t="s">
        <v>6</v>
      </c>
    </row>
    <row r="11" spans="2:16" x14ac:dyDescent="0.2">
      <c r="B11" s="1" t="s">
        <v>610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6019.97</v>
      </c>
      <c r="K11" s="1" t="s">
        <v>6</v>
      </c>
      <c r="L11" s="39">
        <v>6554.17</v>
      </c>
      <c r="M11" s="1" t="s">
        <v>6</v>
      </c>
      <c r="N11" s="38">
        <v>1</v>
      </c>
      <c r="O11" s="38">
        <v>1.6400000000000001E-2</v>
      </c>
      <c r="P11" s="1" t="s">
        <v>6</v>
      </c>
    </row>
    <row r="12" spans="2:16" x14ac:dyDescent="0.2">
      <c r="B12" s="1" t="s">
        <v>82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9">
        <v>0</v>
      </c>
      <c r="M12" s="1" t="s">
        <v>6</v>
      </c>
      <c r="N12" s="38">
        <v>0</v>
      </c>
      <c r="O12" s="38">
        <v>0</v>
      </c>
      <c r="P12" s="1" t="s">
        <v>6</v>
      </c>
    </row>
    <row r="13" spans="2:16" x14ac:dyDescent="0.2">
      <c r="B13" s="1" t="s">
        <v>611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612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295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9">
        <v>0</v>
      </c>
      <c r="M15" s="1" t="s">
        <v>6</v>
      </c>
      <c r="N15" s="38">
        <v>0</v>
      </c>
      <c r="O15" s="38">
        <v>0</v>
      </c>
      <c r="P15" s="1" t="s">
        <v>6</v>
      </c>
    </row>
    <row r="16" spans="2:16" x14ac:dyDescent="0.2">
      <c r="B16" s="1" t="s">
        <v>508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0</v>
      </c>
      <c r="K16" s="1" t="s">
        <v>6</v>
      </c>
      <c r="L16" s="39">
        <v>0</v>
      </c>
      <c r="M16" s="1" t="s">
        <v>6</v>
      </c>
      <c r="N16" s="38">
        <v>0</v>
      </c>
      <c r="O16" s="38">
        <v>0</v>
      </c>
      <c r="P16" s="1" t="s">
        <v>6</v>
      </c>
    </row>
    <row r="17" spans="2:16" x14ac:dyDescent="0.2">
      <c r="B17" s="1" t="s">
        <v>101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6019.97</v>
      </c>
      <c r="K17" s="1" t="s">
        <v>6</v>
      </c>
      <c r="L17" s="39">
        <v>6554.17</v>
      </c>
      <c r="M17" s="1" t="s">
        <v>6</v>
      </c>
      <c r="N17" s="38">
        <v>1</v>
      </c>
      <c r="O17" s="38">
        <v>1.6400000000000001E-2</v>
      </c>
      <c r="P17" s="1" t="s">
        <v>6</v>
      </c>
    </row>
    <row r="18" spans="2:16" x14ac:dyDescent="0.2">
      <c r="B18" s="1" t="s">
        <v>611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4303.18</v>
      </c>
      <c r="K18" s="1" t="s">
        <v>6</v>
      </c>
      <c r="L18" s="39">
        <v>5918.7</v>
      </c>
      <c r="M18" s="1" t="s">
        <v>6</v>
      </c>
      <c r="N18" s="38">
        <v>0.90300000000000002</v>
      </c>
      <c r="O18" s="38">
        <v>1.4800000000000001E-2</v>
      </c>
      <c r="P18" s="1" t="s">
        <v>6</v>
      </c>
    </row>
    <row r="19" spans="2:16" x14ac:dyDescent="0.2">
      <c r="B19" s="40" t="s">
        <v>613</v>
      </c>
      <c r="C19" s="40" t="s">
        <v>614</v>
      </c>
      <c r="D19" s="40" t="s">
        <v>170</v>
      </c>
      <c r="E19" s="41">
        <v>94166</v>
      </c>
      <c r="F19" s="40" t="s">
        <v>615</v>
      </c>
      <c r="G19" s="40" t="s">
        <v>237</v>
      </c>
      <c r="H19" s="40" t="s">
        <v>127</v>
      </c>
      <c r="I19" s="40" t="s">
        <v>48</v>
      </c>
      <c r="J19" s="43">
        <v>1903.29</v>
      </c>
      <c r="K19" s="43">
        <v>10682</v>
      </c>
      <c r="L19" s="43">
        <v>645.71</v>
      </c>
      <c r="M19" s="42">
        <v>1.1999999999999999E-3</v>
      </c>
      <c r="N19" s="42">
        <v>9.8500000000000004E-2</v>
      </c>
      <c r="O19" s="42">
        <v>1.6000000000000001E-3</v>
      </c>
      <c r="P19" s="41">
        <v>62002712</v>
      </c>
    </row>
    <row r="20" spans="2:16" x14ac:dyDescent="0.2">
      <c r="B20" s="40" t="s">
        <v>616</v>
      </c>
      <c r="C20" s="40" t="s">
        <v>617</v>
      </c>
      <c r="D20" s="40" t="s">
        <v>170</v>
      </c>
      <c r="E20" s="41">
        <v>99340</v>
      </c>
      <c r="F20" s="40" t="s">
        <v>615</v>
      </c>
      <c r="G20" s="40" t="s">
        <v>237</v>
      </c>
      <c r="H20" s="40" t="s">
        <v>127</v>
      </c>
      <c r="I20" s="40" t="s">
        <v>48</v>
      </c>
      <c r="J20" s="43">
        <v>1149.8900000000001</v>
      </c>
      <c r="K20" s="43">
        <v>19546</v>
      </c>
      <c r="L20" s="43">
        <v>713.83</v>
      </c>
      <c r="M20" s="42">
        <v>8.0000000000000004E-4</v>
      </c>
      <c r="N20" s="42">
        <v>0.1089</v>
      </c>
      <c r="O20" s="42">
        <v>1.8E-3</v>
      </c>
      <c r="P20" s="41">
        <v>60343720</v>
      </c>
    </row>
    <row r="21" spans="2:16" x14ac:dyDescent="0.2">
      <c r="B21" s="40" t="s">
        <v>618</v>
      </c>
      <c r="C21" s="40" t="s">
        <v>619</v>
      </c>
      <c r="D21" s="40" t="s">
        <v>375</v>
      </c>
      <c r="E21" s="41">
        <v>93164</v>
      </c>
      <c r="F21" s="40" t="s">
        <v>615</v>
      </c>
      <c r="G21" s="40" t="s">
        <v>237</v>
      </c>
      <c r="H21" s="40" t="s">
        <v>127</v>
      </c>
      <c r="I21" s="40" t="s">
        <v>48</v>
      </c>
      <c r="J21" s="43">
        <v>1250</v>
      </c>
      <c r="K21" s="43">
        <v>114840.26</v>
      </c>
      <c r="L21" s="43">
        <v>4559.16</v>
      </c>
      <c r="M21" s="42">
        <v>0</v>
      </c>
      <c r="N21" s="42">
        <v>0.6956</v>
      </c>
      <c r="O21" s="42">
        <v>1.14E-2</v>
      </c>
      <c r="P21" s="41">
        <v>77501682</v>
      </c>
    </row>
    <row r="22" spans="2:16" x14ac:dyDescent="0.2">
      <c r="B22" s="1" t="s">
        <v>612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0</v>
      </c>
      <c r="K22" s="1" t="s">
        <v>6</v>
      </c>
      <c r="L22" s="39">
        <v>0</v>
      </c>
      <c r="M22" s="1" t="s">
        <v>6</v>
      </c>
      <c r="N22" s="38">
        <v>0</v>
      </c>
      <c r="O22" s="38">
        <v>0</v>
      </c>
      <c r="P22" s="1" t="s">
        <v>6</v>
      </c>
    </row>
    <row r="23" spans="2:16" x14ac:dyDescent="0.2">
      <c r="B23" s="1" t="s">
        <v>295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1716.79</v>
      </c>
      <c r="K23" s="1" t="s">
        <v>6</v>
      </c>
      <c r="L23" s="39">
        <v>635.47</v>
      </c>
      <c r="M23" s="1" t="s">
        <v>6</v>
      </c>
      <c r="N23" s="38">
        <v>9.7000000000000003E-2</v>
      </c>
      <c r="O23" s="38">
        <v>1.6000000000000001E-3</v>
      </c>
      <c r="P23" s="1" t="s">
        <v>6</v>
      </c>
    </row>
    <row r="24" spans="2:16" x14ac:dyDescent="0.2">
      <c r="B24" s="40" t="s">
        <v>620</v>
      </c>
      <c r="C24" s="40" t="s">
        <v>621</v>
      </c>
      <c r="D24" s="40" t="s">
        <v>170</v>
      </c>
      <c r="E24" s="41">
        <v>98869</v>
      </c>
      <c r="F24" s="40" t="s">
        <v>622</v>
      </c>
      <c r="G24" s="40" t="s">
        <v>237</v>
      </c>
      <c r="H24" s="40" t="s">
        <v>127</v>
      </c>
      <c r="I24" s="40" t="s">
        <v>48</v>
      </c>
      <c r="J24" s="43">
        <v>202.65</v>
      </c>
      <c r="K24" s="43">
        <v>2502.94</v>
      </c>
      <c r="L24" s="43">
        <v>16.11</v>
      </c>
      <c r="M24" s="42">
        <v>0</v>
      </c>
      <c r="N24" s="42">
        <v>2.5000000000000001E-3</v>
      </c>
      <c r="O24" s="42">
        <v>0</v>
      </c>
      <c r="P24" s="41">
        <v>60390226</v>
      </c>
    </row>
    <row r="25" spans="2:16" x14ac:dyDescent="0.2">
      <c r="B25" s="40" t="s">
        <v>623</v>
      </c>
      <c r="C25" s="40" t="s">
        <v>624</v>
      </c>
      <c r="D25" s="40" t="s">
        <v>170</v>
      </c>
      <c r="E25" s="41">
        <v>984423</v>
      </c>
      <c r="F25" s="40" t="s">
        <v>622</v>
      </c>
      <c r="G25" s="40" t="s">
        <v>237</v>
      </c>
      <c r="H25" s="40" t="s">
        <v>127</v>
      </c>
      <c r="I25" s="40" t="s">
        <v>54</v>
      </c>
      <c r="J25" s="43">
        <v>1514.14</v>
      </c>
      <c r="K25" s="43">
        <v>11609</v>
      </c>
      <c r="L25" s="43">
        <v>619.37</v>
      </c>
      <c r="M25" s="42">
        <v>1.4E-3</v>
      </c>
      <c r="N25" s="42">
        <v>9.4500000000000001E-2</v>
      </c>
      <c r="O25" s="42">
        <v>1.5E-3</v>
      </c>
      <c r="P25" s="41">
        <v>62013891</v>
      </c>
    </row>
    <row r="26" spans="2:16" x14ac:dyDescent="0.2">
      <c r="B26" s="1" t="s">
        <v>508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0</v>
      </c>
      <c r="K26" s="1" t="s">
        <v>6</v>
      </c>
      <c r="L26" s="39">
        <v>0</v>
      </c>
      <c r="M26" s="1" t="s">
        <v>6</v>
      </c>
      <c r="N26" s="38">
        <v>0</v>
      </c>
      <c r="O26" s="38">
        <v>0</v>
      </c>
      <c r="P26" s="1" t="s">
        <v>6</v>
      </c>
    </row>
    <row r="27" spans="2:16" x14ac:dyDescent="0.2">
      <c r="B27" s="36" t="s">
        <v>103</v>
      </c>
    </row>
    <row r="28" spans="2:16" x14ac:dyDescent="0.2">
      <c r="B28" s="36" t="s">
        <v>149</v>
      </c>
    </row>
    <row r="29" spans="2:16" x14ac:dyDescent="0.2">
      <c r="B29" s="36" t="s">
        <v>150</v>
      </c>
    </row>
    <row r="30" spans="2:16" x14ac:dyDescent="0.2">
      <c r="B30" s="36" t="s">
        <v>151</v>
      </c>
    </row>
    <row r="31" spans="2:16" x14ac:dyDescent="0.2">
      <c r="B31" s="56" t="s">
        <v>60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</sheetData>
  <mergeCells count="1">
    <mergeCell ref="B31:P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104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625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62</v>
      </c>
      <c r="C8" s="1" t="s">
        <v>63</v>
      </c>
      <c r="D8" s="1" t="s">
        <v>106</v>
      </c>
      <c r="E8" s="1" t="s">
        <v>155</v>
      </c>
      <c r="F8" s="1" t="s">
        <v>67</v>
      </c>
      <c r="G8" s="3" t="s">
        <v>109</v>
      </c>
      <c r="H8" s="3" t="s">
        <v>110</v>
      </c>
      <c r="I8" s="1" t="s">
        <v>70</v>
      </c>
      <c r="J8" s="1" t="s">
        <v>156</v>
      </c>
      <c r="K8" s="1" t="s">
        <v>71</v>
      </c>
      <c r="L8" s="1" t="s">
        <v>113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73</v>
      </c>
      <c r="F10" s="1" t="s">
        <v>74</v>
      </c>
      <c r="G10" s="1" t="s">
        <v>75</v>
      </c>
      <c r="H10" s="1" t="s">
        <v>76</v>
      </c>
      <c r="I10" s="1" t="s">
        <v>77</v>
      </c>
      <c r="J10" s="1" t="s">
        <v>78</v>
      </c>
      <c r="K10" s="1" t="s">
        <v>79</v>
      </c>
      <c r="L10" s="1" t="s">
        <v>80</v>
      </c>
      <c r="M10" s="1" t="s">
        <v>6</v>
      </c>
    </row>
    <row r="11" spans="2:13" x14ac:dyDescent="0.2">
      <c r="B11" s="1" t="s">
        <v>626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167972</v>
      </c>
      <c r="H11" s="1" t="s">
        <v>6</v>
      </c>
      <c r="I11" s="39">
        <v>294.24</v>
      </c>
      <c r="J11" s="1" t="s">
        <v>6</v>
      </c>
      <c r="K11" s="38">
        <v>1</v>
      </c>
      <c r="L11" s="38">
        <v>6.9999999999999999E-4</v>
      </c>
      <c r="M11" s="1" t="s">
        <v>6</v>
      </c>
    </row>
    <row r="12" spans="2:13" x14ac:dyDescent="0.2">
      <c r="B12" s="1" t="s">
        <v>627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167972</v>
      </c>
      <c r="H12" s="1" t="s">
        <v>6</v>
      </c>
      <c r="I12" s="39">
        <v>294.24</v>
      </c>
      <c r="J12" s="1" t="s">
        <v>6</v>
      </c>
      <c r="K12" s="38">
        <v>1</v>
      </c>
      <c r="L12" s="38">
        <v>6.9999999999999999E-4</v>
      </c>
      <c r="M12" s="1" t="s">
        <v>6</v>
      </c>
    </row>
    <row r="13" spans="2:13" x14ac:dyDescent="0.2">
      <c r="B13" s="1" t="s">
        <v>628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2:13" x14ac:dyDescent="0.2">
      <c r="B14" s="40" t="s">
        <v>629</v>
      </c>
      <c r="C14" s="41">
        <v>1176353</v>
      </c>
      <c r="D14" s="40" t="s">
        <v>125</v>
      </c>
      <c r="E14" s="40" t="s">
        <v>302</v>
      </c>
      <c r="F14" s="40" t="s">
        <v>88</v>
      </c>
      <c r="G14" s="43">
        <v>2825</v>
      </c>
      <c r="H14" s="43">
        <v>130</v>
      </c>
      <c r="I14" s="43">
        <v>3.67</v>
      </c>
      <c r="J14" s="42">
        <v>2.2000000000000001E-3</v>
      </c>
      <c r="K14" s="42">
        <v>1.2500000000000001E-2</v>
      </c>
      <c r="L14" s="42">
        <v>0</v>
      </c>
      <c r="M14" s="40" t="s">
        <v>6</v>
      </c>
    </row>
    <row r="15" spans="2:13" x14ac:dyDescent="0.2">
      <c r="B15" s="40" t="s">
        <v>630</v>
      </c>
      <c r="C15" s="41">
        <v>1177468</v>
      </c>
      <c r="D15" s="40" t="s">
        <v>125</v>
      </c>
      <c r="E15" s="40" t="s">
        <v>302</v>
      </c>
      <c r="F15" s="40" t="s">
        <v>88</v>
      </c>
      <c r="G15" s="43">
        <v>3372</v>
      </c>
      <c r="H15" s="43">
        <v>69.900000000000006</v>
      </c>
      <c r="I15" s="43">
        <v>2.36</v>
      </c>
      <c r="J15" s="42">
        <v>2.3E-3</v>
      </c>
      <c r="K15" s="42">
        <v>8.0000000000000002E-3</v>
      </c>
      <c r="L15" s="42">
        <v>0</v>
      </c>
      <c r="M15" s="40" t="s">
        <v>6</v>
      </c>
    </row>
    <row r="16" spans="2:13" x14ac:dyDescent="0.2">
      <c r="B16" s="40" t="s">
        <v>631</v>
      </c>
      <c r="C16" s="41">
        <v>1177476</v>
      </c>
      <c r="D16" s="40" t="s">
        <v>125</v>
      </c>
      <c r="E16" s="40" t="s">
        <v>302</v>
      </c>
      <c r="F16" s="40" t="s">
        <v>88</v>
      </c>
      <c r="G16" s="43">
        <v>5058</v>
      </c>
      <c r="H16" s="43">
        <v>100</v>
      </c>
      <c r="I16" s="43">
        <v>5.0599999999999996</v>
      </c>
      <c r="J16" s="42">
        <v>2.3E-3</v>
      </c>
      <c r="K16" s="42">
        <v>1.72E-2</v>
      </c>
      <c r="L16" s="42">
        <v>0</v>
      </c>
      <c r="M16" s="40" t="s">
        <v>6</v>
      </c>
    </row>
    <row r="17" spans="2:13" x14ac:dyDescent="0.2">
      <c r="B17" s="40" t="s">
        <v>632</v>
      </c>
      <c r="C17" s="41">
        <v>1171677</v>
      </c>
      <c r="D17" s="40" t="s">
        <v>125</v>
      </c>
      <c r="E17" s="40" t="s">
        <v>203</v>
      </c>
      <c r="F17" s="40" t="s">
        <v>88</v>
      </c>
      <c r="G17" s="43">
        <v>3600</v>
      </c>
      <c r="H17" s="43">
        <v>149.6</v>
      </c>
      <c r="I17" s="43">
        <v>5.39</v>
      </c>
      <c r="J17" s="42">
        <v>1.4E-3</v>
      </c>
      <c r="K17" s="42">
        <v>1.83E-2</v>
      </c>
      <c r="L17" s="42">
        <v>0</v>
      </c>
      <c r="M17" s="40" t="s">
        <v>6</v>
      </c>
    </row>
    <row r="18" spans="2:13" x14ac:dyDescent="0.2">
      <c r="B18" s="40" t="s">
        <v>633</v>
      </c>
      <c r="C18" s="41">
        <v>1169903</v>
      </c>
      <c r="D18" s="40" t="s">
        <v>125</v>
      </c>
      <c r="E18" s="40" t="s">
        <v>314</v>
      </c>
      <c r="F18" s="40" t="s">
        <v>88</v>
      </c>
      <c r="G18" s="43">
        <v>3300</v>
      </c>
      <c r="H18" s="43">
        <v>18.8</v>
      </c>
      <c r="I18" s="43">
        <v>0.62</v>
      </c>
      <c r="J18" s="42">
        <v>4.0000000000000002E-4</v>
      </c>
      <c r="K18" s="42">
        <v>2.0999999999999999E-3</v>
      </c>
      <c r="L18" s="42">
        <v>0</v>
      </c>
      <c r="M18" s="40" t="s">
        <v>6</v>
      </c>
    </row>
    <row r="19" spans="2:13" x14ac:dyDescent="0.2">
      <c r="B19" s="40" t="s">
        <v>634</v>
      </c>
      <c r="C19" s="41">
        <v>1175579</v>
      </c>
      <c r="D19" s="40" t="s">
        <v>125</v>
      </c>
      <c r="E19" s="40" t="s">
        <v>314</v>
      </c>
      <c r="F19" s="40" t="s">
        <v>88</v>
      </c>
      <c r="G19" s="43">
        <v>56800</v>
      </c>
      <c r="H19" s="43">
        <v>26.4</v>
      </c>
      <c r="I19" s="43">
        <v>14.99</v>
      </c>
      <c r="J19" s="42">
        <v>5.7000000000000002E-3</v>
      </c>
      <c r="K19" s="42">
        <v>5.0999999999999997E-2</v>
      </c>
      <c r="L19" s="42">
        <v>0</v>
      </c>
      <c r="M19" s="40" t="s">
        <v>6</v>
      </c>
    </row>
    <row r="20" spans="2:13" x14ac:dyDescent="0.2">
      <c r="B20" s="40" t="s">
        <v>635</v>
      </c>
      <c r="C20" s="41">
        <v>1175587</v>
      </c>
      <c r="D20" s="40" t="s">
        <v>125</v>
      </c>
      <c r="E20" s="40" t="s">
        <v>314</v>
      </c>
      <c r="F20" s="40" t="s">
        <v>88</v>
      </c>
      <c r="G20" s="43">
        <v>56800</v>
      </c>
      <c r="H20" s="43">
        <v>112.7</v>
      </c>
      <c r="I20" s="43">
        <v>64.010000000000005</v>
      </c>
      <c r="J20" s="42">
        <v>5.7000000000000002E-3</v>
      </c>
      <c r="K20" s="42">
        <v>0.21759999999999999</v>
      </c>
      <c r="L20" s="42">
        <v>2.0000000000000001E-4</v>
      </c>
      <c r="M20" s="40" t="s">
        <v>6</v>
      </c>
    </row>
    <row r="21" spans="2:13" x14ac:dyDescent="0.2">
      <c r="B21" s="40" t="s">
        <v>636</v>
      </c>
      <c r="C21" s="41">
        <v>7230436</v>
      </c>
      <c r="D21" s="40" t="s">
        <v>125</v>
      </c>
      <c r="E21" s="40" t="s">
        <v>217</v>
      </c>
      <c r="F21" s="40" t="s">
        <v>88</v>
      </c>
      <c r="G21" s="43">
        <v>6136</v>
      </c>
      <c r="H21" s="43">
        <v>2535</v>
      </c>
      <c r="I21" s="43">
        <v>155.55000000000001</v>
      </c>
      <c r="J21" s="42">
        <v>2.0999999999999999E-3</v>
      </c>
      <c r="K21" s="42">
        <v>0.52859999999999996</v>
      </c>
      <c r="L21" s="42">
        <v>4.0000000000000002E-4</v>
      </c>
      <c r="M21" s="40" t="s">
        <v>6</v>
      </c>
    </row>
    <row r="22" spans="2:13" x14ac:dyDescent="0.2">
      <c r="B22" s="40" t="s">
        <v>637</v>
      </c>
      <c r="C22" s="41">
        <v>1178508</v>
      </c>
      <c r="D22" s="40" t="s">
        <v>125</v>
      </c>
      <c r="E22" s="40" t="s">
        <v>354</v>
      </c>
      <c r="F22" s="40" t="s">
        <v>88</v>
      </c>
      <c r="G22" s="43">
        <v>22920</v>
      </c>
      <c r="H22" s="43">
        <v>59</v>
      </c>
      <c r="I22" s="43">
        <v>13.52</v>
      </c>
      <c r="J22" s="42">
        <v>4.4000000000000003E-3</v>
      </c>
      <c r="K22" s="42">
        <v>4.5999999999999999E-2</v>
      </c>
      <c r="L22" s="42">
        <v>0</v>
      </c>
      <c r="M22" s="40" t="s">
        <v>6</v>
      </c>
    </row>
    <row r="23" spans="2:13" x14ac:dyDescent="0.2">
      <c r="B23" s="40" t="s">
        <v>638</v>
      </c>
      <c r="C23" s="41">
        <v>1173152</v>
      </c>
      <c r="D23" s="40" t="s">
        <v>125</v>
      </c>
      <c r="E23" s="40" t="s">
        <v>302</v>
      </c>
      <c r="F23" s="40" t="s">
        <v>88</v>
      </c>
      <c r="G23" s="43">
        <v>2040</v>
      </c>
      <c r="H23" s="43">
        <v>222</v>
      </c>
      <c r="I23" s="43">
        <v>4.53</v>
      </c>
      <c r="J23" s="42">
        <v>2.8E-3</v>
      </c>
      <c r="K23" s="42">
        <v>1.54E-2</v>
      </c>
      <c r="L23" s="42">
        <v>0</v>
      </c>
      <c r="M23" s="40" t="s">
        <v>6</v>
      </c>
    </row>
    <row r="24" spans="2:13" x14ac:dyDescent="0.2">
      <c r="B24" s="40" t="s">
        <v>639</v>
      </c>
      <c r="C24" s="41">
        <v>1155746</v>
      </c>
      <c r="D24" s="40" t="s">
        <v>125</v>
      </c>
      <c r="E24" s="40" t="s">
        <v>281</v>
      </c>
      <c r="F24" s="40" t="s">
        <v>88</v>
      </c>
      <c r="G24" s="43">
        <v>230</v>
      </c>
      <c r="H24" s="43">
        <v>1.1000000000000001</v>
      </c>
      <c r="I24" s="43">
        <v>0</v>
      </c>
      <c r="J24" s="42">
        <v>1E-4</v>
      </c>
      <c r="K24" s="42">
        <v>0</v>
      </c>
      <c r="L24" s="42">
        <v>0</v>
      </c>
      <c r="M24" s="40" t="s">
        <v>6</v>
      </c>
    </row>
    <row r="25" spans="2:13" x14ac:dyDescent="0.2">
      <c r="B25" s="40" t="s">
        <v>640</v>
      </c>
      <c r="C25" s="41">
        <v>1176247</v>
      </c>
      <c r="D25" s="40" t="s">
        <v>125</v>
      </c>
      <c r="E25" s="40" t="s">
        <v>302</v>
      </c>
      <c r="F25" s="40" t="s">
        <v>88</v>
      </c>
      <c r="G25" s="43">
        <v>4891</v>
      </c>
      <c r="H25" s="43">
        <v>501.6</v>
      </c>
      <c r="I25" s="43">
        <v>24.53</v>
      </c>
      <c r="J25" s="42">
        <v>3.8999999999999998E-3</v>
      </c>
      <c r="K25" s="42">
        <v>8.3400000000000002E-2</v>
      </c>
      <c r="L25" s="42">
        <v>1E-4</v>
      </c>
      <c r="M25" s="40" t="s">
        <v>6</v>
      </c>
    </row>
    <row r="26" spans="2:13" x14ac:dyDescent="0.2">
      <c r="B26" s="1" t="s">
        <v>165</v>
      </c>
      <c r="C26" s="1" t="s">
        <v>6</v>
      </c>
      <c r="D26" s="1" t="s">
        <v>6</v>
      </c>
      <c r="E26" s="1" t="s">
        <v>6</v>
      </c>
      <c r="F26" s="1" t="s">
        <v>6</v>
      </c>
      <c r="G26" s="39">
        <v>0</v>
      </c>
      <c r="H26" s="1" t="s">
        <v>6</v>
      </c>
      <c r="I26" s="39">
        <v>0</v>
      </c>
      <c r="J26" s="1" t="s">
        <v>6</v>
      </c>
      <c r="K26" s="38">
        <v>0</v>
      </c>
      <c r="L26" s="38">
        <v>0</v>
      </c>
      <c r="M26" s="1" t="s">
        <v>6</v>
      </c>
    </row>
    <row r="27" spans="2:13" x14ac:dyDescent="0.2">
      <c r="B27" s="1" t="s">
        <v>641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  <c r="M27" s="1" t="s">
        <v>6</v>
      </c>
    </row>
    <row r="28" spans="2:13" x14ac:dyDescent="0.2">
      <c r="B28" s="36" t="s">
        <v>103</v>
      </c>
    </row>
    <row r="29" spans="2:13" x14ac:dyDescent="0.2">
      <c r="B29" s="36" t="s">
        <v>149</v>
      </c>
    </row>
    <row r="30" spans="2:13" x14ac:dyDescent="0.2">
      <c r="B30" s="36" t="s">
        <v>150</v>
      </c>
    </row>
    <row r="31" spans="2:13" x14ac:dyDescent="0.2">
      <c r="B31" s="36" t="s">
        <v>151</v>
      </c>
    </row>
    <row r="32" spans="2:13" x14ac:dyDescent="0.2">
      <c r="B32" s="57" t="s">
        <v>60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</sheetData>
  <mergeCells count="1">
    <mergeCell ref="B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נדב גרזוטיס</cp:lastModifiedBy>
  <dcterms:created xsi:type="dcterms:W3CDTF">2022-04-26T15:13:07Z</dcterms:created>
  <dcterms:modified xsi:type="dcterms:W3CDTF">2022-04-28T11:12:32Z</dcterms:modified>
</cp:coreProperties>
</file>